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110" activeTab="0"/>
  </bookViews>
  <sheets>
    <sheet name="Лист1" sheetId="1" r:id="rId1"/>
  </sheets>
  <definedNames>
    <definedName name="_xlnm.Print_Area" localSheetId="0">'Лист1'!$A$1:$R$31</definedName>
  </definedNames>
  <calcPr fullCalcOnLoad="1"/>
</workbook>
</file>

<file path=xl/sharedStrings.xml><?xml version="1.0" encoding="utf-8"?>
<sst xmlns="http://schemas.openxmlformats.org/spreadsheetml/2006/main" count="267" uniqueCount="191">
  <si>
    <t>Диаметр арматуры</t>
  </si>
  <si>
    <t>Расчетная площадь (см^2) 1 стержня</t>
  </si>
  <si>
    <t>Расчетная площадь (см^2) 2 стержня</t>
  </si>
  <si>
    <t>Расчетная площадь (см^2) 3 стержня</t>
  </si>
  <si>
    <t>Расчетная площадь (см^2) 4 стержня</t>
  </si>
  <si>
    <t>Расчетная площадь (см^2) 5 стержня</t>
  </si>
  <si>
    <t>Расчетная площадь (см^2) 6 стержня</t>
  </si>
  <si>
    <t>Расчетная площадь (см^2) 7 стержня</t>
  </si>
  <si>
    <t>Расчетная площадь (см^2) 8 стержня</t>
  </si>
  <si>
    <t>Расчетная площадь (см^2) 9 стержня</t>
  </si>
  <si>
    <t>Расчетная площадь (см^2) 10 стержня</t>
  </si>
  <si>
    <t>1cm^2=100 mm^2</t>
  </si>
  <si>
    <t>Площадь сортаментной арматуры</t>
  </si>
  <si>
    <t>Масса 1погонного метра кг.</t>
  </si>
  <si>
    <t>Диаметр арматуры А-I</t>
  </si>
  <si>
    <t>Диаметр арматуры А-II</t>
  </si>
  <si>
    <t>Диаметр арматуры А-III</t>
  </si>
  <si>
    <t>Диаметр арматуры А-IV,VI</t>
  </si>
  <si>
    <t>Диаметр арматуры Вр-I</t>
  </si>
  <si>
    <t>Диаметр арматуры А-V</t>
  </si>
  <si>
    <t>Сетки арматурные сварные для железобетонных конструкций и изделий</t>
  </si>
  <si>
    <t>-----(Согласно ГОСТ 23279 - 85)-----</t>
  </si>
  <si>
    <t xml:space="preserve">  *****************************************************************</t>
  </si>
  <si>
    <t xml:space="preserve">  Тип сетки- 1</t>
  </si>
  <si>
    <t xml:space="preserve">  Тяжелая с рабочей арматурой в продольном направлении,</t>
  </si>
  <si>
    <t xml:space="preserve">  диаметр которой больше диаметра распределительной арматуры</t>
  </si>
  <si>
    <t xml:space="preserve"> </t>
  </si>
  <si>
    <t xml:space="preserve">  Параметры сетки (мм):</t>
  </si>
  <si>
    <t xml:space="preserve">  Вид изготовления - плоская;</t>
  </si>
  <si>
    <t xml:space="preserve">  Ширина сетки b - от 650 до 3050;</t>
  </si>
  <si>
    <t xml:space="preserve">  Длина сетки l - от 850 до 9000; </t>
  </si>
  <si>
    <t xml:space="preserve">  Диаметр стержней:</t>
  </si>
  <si>
    <t xml:space="preserve">продольных d - Æ 12 - 40  </t>
  </si>
  <si>
    <t xml:space="preserve">поперечных d1 - Æ 6 - 16  </t>
  </si>
  <si>
    <t xml:space="preserve">  Расстояние между стержнями (в осях) - шаг стержней:</t>
  </si>
  <si>
    <t>продольных s - 200</t>
  </si>
  <si>
    <t>поперечных s1 - 600</t>
  </si>
  <si>
    <t xml:space="preserve">  Размеры выпусков стержней:</t>
  </si>
  <si>
    <t>продольных a1 и a2 - кратно 25</t>
  </si>
  <si>
    <t>поперечных a - 25</t>
  </si>
  <si>
    <t xml:space="preserve">  Требования к сетке:</t>
  </si>
  <si>
    <t>Диаметры рабочей арматуры сетки назначают из условия необходимой по расчету площади поперечного сечения арматуры</t>
  </si>
  <si>
    <t>Сетка должны иметь в одном направлении стержни одинакового диаметра</t>
  </si>
  <si>
    <t>Сетку изготовляют с квадратными или прямоугольными ячейками</t>
  </si>
  <si>
    <t>Отношение меньшего диаметра к большему должно быть не менее 0,25</t>
  </si>
  <si>
    <t>Расстояния между стержнями - основной шаг стержней в одном направлении следует принимать одинаковыми</t>
  </si>
  <si>
    <t>В тяжелых сетках типа 1 для поперечных стержней у края сетки допускается применение доборного шага 100, 200 и 300 мм</t>
  </si>
  <si>
    <t>Арматура А-I</t>
  </si>
  <si>
    <t>-----(Согласно пп. 2.17 - 2.24 и Приложения 1 СНиП 2.03.01 - 84*)-----</t>
  </si>
  <si>
    <t xml:space="preserve">  Класс арматуры - A-I</t>
  </si>
  <si>
    <t xml:space="preserve">  Документ, регламентирующий качество арматуры - ГОСТ 380 - 71, ГОСТ 5781-82, ТУ 14 -15 -154 -86</t>
  </si>
  <si>
    <t xml:space="preserve">  Вид арматуры - стержневая горячекатаная гладкая</t>
  </si>
  <si>
    <t xml:space="preserve">  Диаметры арматуры в мм (Марка стали) - Æ 5,5 (Ст3сп),</t>
  </si>
  <si>
    <t>Æ 6 - 18 (ВСт3Гпс2),</t>
  </si>
  <si>
    <t>Æ 6 -  40 (Ст3сп3, Ст3пс3, Ст3кп3, ВСт3сп2, ВСт3пс2, ВСт3кп2).</t>
  </si>
  <si>
    <t xml:space="preserve">  Область применения арматуры класса A-I:</t>
  </si>
  <si>
    <t xml:space="preserve">  В конструкциях с ненапрягаемой арматурой:</t>
  </si>
  <si>
    <t>в качестве поперечной арматуры, а также в качестве продольной арматуры, если другие виды ненапрягаемой арматуры не могут быть использованы;</t>
  </si>
  <si>
    <t>в виде сварных каркасов и сварных сеток;</t>
  </si>
  <si>
    <t>находящихся под давлением газов, жидкостей и сыпучих тел;</t>
  </si>
  <si>
    <t>для монтажных (подъемных) петель элементов сборных железобетонных и бетонных конструкций (Ст3сп3, Ст3пс3).</t>
  </si>
  <si>
    <t xml:space="preserve">  В конструкциях с напрягаемой арматурой:</t>
  </si>
  <si>
    <t>не применяется.</t>
  </si>
  <si>
    <t xml:space="preserve">  Расчетные характеристики арматуры класса A-I, МПа (кгс/см2 ):</t>
  </si>
  <si>
    <t xml:space="preserve">   Расчетное сопротивление арматуры:</t>
  </si>
  <si>
    <t xml:space="preserve">растяжению для предельного состояния первой группы Rs - 225 (2300) </t>
  </si>
  <si>
    <t>сжатию для предельного состояния первой группы Rsc - 225 (2300)</t>
  </si>
  <si>
    <t>поперечной растяжению для предельного состояния первой группы Rsw - 175 (1800)</t>
  </si>
  <si>
    <t>растяжению для предельного состояния второй группы Rs,ser - 235 (2400)</t>
  </si>
  <si>
    <t xml:space="preserve">  Модуль упругости арматуры Es - 210000 (2100000)</t>
  </si>
  <si>
    <t>Арматура А-II</t>
  </si>
  <si>
    <t>*****************************************************************</t>
  </si>
  <si>
    <t xml:space="preserve">  Класс арматуры - A-II</t>
  </si>
  <si>
    <t xml:space="preserve">  Документ, регламентирующий качество арматуры - ГОСТ 5781-82</t>
  </si>
  <si>
    <t xml:space="preserve">  Вид арматуры - стержневая горячекатаная периодического профиля </t>
  </si>
  <si>
    <t xml:space="preserve">  Диаметры арматуры в мм (Марка стали) - Æ 10 - 40 (ВСт5сп2, ВСт5пс2),</t>
  </si>
  <si>
    <t xml:space="preserve">      Æ 40 -  80 (18Г2С).</t>
  </si>
  <si>
    <t xml:space="preserve">  Область применения арматуры класса A-II:</t>
  </si>
  <si>
    <t>находящихся под давлением газов, жидкостей и сыпучих тел.</t>
  </si>
  <si>
    <t xml:space="preserve">  Расчетные характеристики арматуры класса A-II, МПа (кгс/см2 ):</t>
  </si>
  <si>
    <t>растяжению для предельного состояния первой группы Rs - 280 (2850)</t>
  </si>
  <si>
    <t>сжатию для предельного состояния первой группы Rsc - 280 (2850)</t>
  </si>
  <si>
    <t>поперечной растяжению для предельного состояния первой группы Rsw - 225 (2300)</t>
  </si>
  <si>
    <t>растяжению для предельного состояния второй группы Rs,ser - 295 (3000)</t>
  </si>
  <si>
    <t xml:space="preserve">  Класс арматуры - Ac-II</t>
  </si>
  <si>
    <t xml:space="preserve">  Вид арматуры - стержневая горячекатаная периодического профиля</t>
  </si>
  <si>
    <t xml:space="preserve">  Диаметры арматуры в мм (Марка стали) - Æ 10 - 32 (10ГТ).</t>
  </si>
  <si>
    <t xml:space="preserve">  Область применения арматуры класса Ac-II:</t>
  </si>
  <si>
    <t>для монтажных (подъемных) петель элементов сборных железобетонных и бетонных конструкций.</t>
  </si>
  <si>
    <t xml:space="preserve">  Расчетные характеристики арматуры класса Ac-II, МПа (кгс/см2 ):</t>
  </si>
  <si>
    <t>Арматура А-III</t>
  </si>
  <si>
    <t xml:space="preserve">  Класс арматуры - A-III</t>
  </si>
  <si>
    <t xml:space="preserve">  Диаметры арматуры в мм (Марка стали) - Æ 6 - 22 (32Г2Рпс),</t>
  </si>
  <si>
    <t xml:space="preserve">      Æ 6 - 40 (35ГС, 25Г2С).</t>
  </si>
  <si>
    <t xml:space="preserve">  Область применения арматуры класса A-III:</t>
  </si>
  <si>
    <t xml:space="preserve">  Расчетные характеристики арматуры класса A-III для Æ 6-8 мм, МПа (кгс/см2 ):</t>
  </si>
  <si>
    <t>растяжению для предельного состояния первой группы Rs - 365 (3750)</t>
  </si>
  <si>
    <t>сжатию для предельного состояния первой группы Rsc - 355 (3600)</t>
  </si>
  <si>
    <t>поперечной растяжению для предельного состояния первой группы Rsw - 285* (2900)</t>
  </si>
  <si>
    <t>растяжению для предельного состояния второй группы Rs,ser - 390 (4000)</t>
  </si>
  <si>
    <t xml:space="preserve">  Модуль упругости арматуры Es - 200000 (2000000)</t>
  </si>
  <si>
    <t xml:space="preserve">  Расчетные характеристики арматуры класса A-III для Æ 10-40 мм, МПа (кгс/см2 ):</t>
  </si>
  <si>
    <t>растяжению для предельного состояния первой группы Rs - 355 (3600)</t>
  </si>
  <si>
    <t>сжатию для предельного состояния первой группы Rsc - 365 (3750)</t>
  </si>
  <si>
    <t>поперечной растяжению для предельного состояния первой группы Rsw - 290* (3000)</t>
  </si>
  <si>
    <t>________</t>
  </si>
  <si>
    <t>* -- см. примечания к табл. 22* СНиП 2.03.01 - 84*</t>
  </si>
  <si>
    <t xml:space="preserve">  Класс арматуры - Aт-IIIС</t>
  </si>
  <si>
    <t xml:space="preserve">  Документ, регламентирующий качество арматуры - ГОСТ 10884-81</t>
  </si>
  <si>
    <t xml:space="preserve">  Вид арматуры - стержневая термомеханически упрочненная периодического профиля</t>
  </si>
  <si>
    <t xml:space="preserve">  Диаметры арматуры в мм (Марка стали) -  Æ 10 - 32 (БСт5пс , БСт5сп, ВСт5пс, ВСт5сп)</t>
  </si>
  <si>
    <t xml:space="preserve">  Область применения арматуры класса Aт-IIIС:</t>
  </si>
  <si>
    <t xml:space="preserve">  Расчетные характеристики арматуры класса Aт-IIIС для Æ 6-8 мм, МПа (кгс/см2 ):</t>
  </si>
  <si>
    <t xml:space="preserve">  Расчетные характеристики арматуры класса Aт-IIIС для Æ 10-40 мм, МПа (кгс/см2 ):</t>
  </si>
  <si>
    <t xml:space="preserve">  Класс арматуры - A-IIIв</t>
  </si>
  <si>
    <t xml:space="preserve">  Вид арматуры - стержневая, упрочненная вытяжкой, периодического профиля</t>
  </si>
  <si>
    <t xml:space="preserve">  Диаметры арматуры в мм (Марка стали) -  Æ 6 - 40 (25Г2С, 35ГС)</t>
  </si>
  <si>
    <t xml:space="preserve">  Область применения арматуры класса A-IIIв:</t>
  </si>
  <si>
    <t>для продольной растянутой арматуры в вязаных каркасах и сетках</t>
  </si>
  <si>
    <t>в качестве напрягаемой  арматуры  железобетонных элементов;</t>
  </si>
  <si>
    <t>в качестве напрягаемой  арматуры железобетонных элементов, находящихся под воздействием газов, жидкостей и сыпучих тел.</t>
  </si>
  <si>
    <t xml:space="preserve">  Расчетные характеристики арматуры класса A-IIIв с контролем удлинения и напряжения, МПа (кгс/см2 ):</t>
  </si>
  <si>
    <t>растяжению для предельного состояния первой группы Rs - 490 (5000)</t>
  </si>
  <si>
    <t>сжатию для предельного состояния первой группы Rsc - 200 (2000)</t>
  </si>
  <si>
    <t>поперечной растяжению для предельного состояния первой группы Rsw - 390 (4000)</t>
  </si>
  <si>
    <t>растяжению для предельного состояния второй группы Rs,ser - 540 (5500)</t>
  </si>
  <si>
    <t xml:space="preserve">  Модуль упругости арматуры Es - 180000 (1800000)</t>
  </si>
  <si>
    <t xml:space="preserve">  Расчетные характеристики арматуры класса A-IIIв с контролем только удлинения, МПа (кгс/см2 ):</t>
  </si>
  <si>
    <t>растяжению для предельного состояния первой группы Rs - 450 (4600)</t>
  </si>
  <si>
    <t>поперечной растяжению для предельного состояния первой группы Rsw - 360 (3700)</t>
  </si>
  <si>
    <t>Арматура Вр-I</t>
  </si>
  <si>
    <t xml:space="preserve">  Класс арматуры - Вр-I</t>
  </si>
  <si>
    <t xml:space="preserve">  Документ, регламентирующий качество арматуры - ГОСТ 6727-80</t>
  </si>
  <si>
    <t xml:space="preserve">  Вид арматуры - обыкновенная арматурная проволока периодического профиля</t>
  </si>
  <si>
    <t xml:space="preserve">  Диаметры арматуры в мм  --  Æ 3 - 5 </t>
  </si>
  <si>
    <t xml:space="preserve">  Область применения арматуры класса Вр-I:</t>
  </si>
  <si>
    <t>для поперечной и продольной с арматуры;</t>
  </si>
  <si>
    <t>в виде сварных каркасов и  сеток;</t>
  </si>
  <si>
    <t xml:space="preserve">  Расчетные характеристики арматуры класса Вр-I, МПа (кгс/см2 ):</t>
  </si>
  <si>
    <t>растяжению для предельного состояния первой группы Rs - 410 (4200)</t>
  </si>
  <si>
    <t>сжатию для предельного состояния первой группы Rsc - 375* (3850)</t>
  </si>
  <si>
    <t>растяжению для предельного состояния второй группы Rs,ser - 490 (5000)</t>
  </si>
  <si>
    <t xml:space="preserve">  Модуль упругости арматуры Es - 170000 (1700000)</t>
  </si>
  <si>
    <t>* -- см. примечания к табл. 23* СНиП 2.03.01 - 84*</t>
  </si>
  <si>
    <t>Маркировка сеток</t>
  </si>
  <si>
    <t xml:space="preserve">  Сетки обозначают марками следующей структуры</t>
  </si>
  <si>
    <t xml:space="preserve">          d</t>
  </si>
  <si>
    <t>xC ------- b´  l</t>
  </si>
  <si>
    <t xml:space="preserve">         d1 </t>
  </si>
  <si>
    <t xml:space="preserve">  где x - обозначение типа сетки;</t>
  </si>
  <si>
    <t xml:space="preserve">  С - буквенное обозначение наименования  сварной сетки (с добавлением для рулонных сеток </t>
  </si>
  <si>
    <t xml:space="preserve">         индекса «р» - Ср);</t>
  </si>
  <si>
    <t xml:space="preserve">  d, d1 - диаметр соответственно продольных и поперечных стержней с указанием  класса</t>
  </si>
  <si>
    <t xml:space="preserve">            арматурной стали;</t>
  </si>
  <si>
    <t xml:space="preserve">  b, l - соответственно ширина и длина сетки в сантиметрах.</t>
  </si>
  <si>
    <t xml:space="preserve">  В марке сетки дополнительно приводят:</t>
  </si>
  <si>
    <t xml:space="preserve">для легких сеток, а также тяжелых сеток типа 3 с основным шагом продольных стержней 400 мм </t>
  </si>
  <si>
    <t xml:space="preserve">       после диаметра стержней (через тире) значение шага стержней в миллиметрах;</t>
  </si>
  <si>
    <t xml:space="preserve">для сеток с доборным шагом - соответственно над чертой или под чертой значения доборного </t>
  </si>
  <si>
    <t>шага продольных  или поперечных стержней в миллиметрах (в скобках).</t>
  </si>
  <si>
    <t xml:space="preserve">  </t>
  </si>
  <si>
    <t xml:space="preserve">  Для сеток с размерами выпусков поперечных и продольных стержней отличающимися от 25 мм,</t>
  </si>
  <si>
    <t xml:space="preserve">    марку сетки после обозначения длины сетки дополняют</t>
  </si>
  <si>
    <t xml:space="preserve">  а1 + а2</t>
  </si>
  <si>
    <t>------------</t>
  </si>
  <si>
    <t xml:space="preserve">      а</t>
  </si>
  <si>
    <t xml:space="preserve">  где а1, а2 - значения выпусков продольных стержней (при а1 = а2 приводят только одно значение)</t>
  </si>
  <si>
    <t xml:space="preserve">                      в миллиметрах;</t>
  </si>
  <si>
    <t xml:space="preserve">                а - значение выпусков поперечных стержней в миллиметрах. </t>
  </si>
  <si>
    <t xml:space="preserve">  Примеры условных обозначений:</t>
  </si>
  <si>
    <t xml:space="preserve">тяжелой сетки типа 1 с продольными стержнями из арматурной стали класса А-III диаметром </t>
  </si>
  <si>
    <t xml:space="preserve">       25 мм, с шагом 200 мм и с поперечными стержнями из арматурной стали класса А-III диаметром</t>
  </si>
  <si>
    <t xml:space="preserve">       10 мм, с шагом 600 мм, шириной 2050 мм и длиной 6650 мм, с выпусками продольных и </t>
  </si>
  <si>
    <t xml:space="preserve">       поперечных стержней 25 мм:</t>
  </si>
  <si>
    <t xml:space="preserve">            25 AIII</t>
  </si>
  <si>
    <t>1С ----------------- 205´ 665</t>
  </si>
  <si>
    <t xml:space="preserve">           10 AIII</t>
  </si>
  <si>
    <t xml:space="preserve"> 2)    плоской легкой сетки типа 4 с продольными стержнями из арматурной стали класса  A-IIIC</t>
  </si>
  <si>
    <t xml:space="preserve">диаметром 10 мм и поперечными стержнями из арматурной проволоки класса Вр-I диаметром </t>
  </si>
  <si>
    <t>5 мм, с шагом продольных и поперечных стержней 100 мм, шириной 2550 мм и длиной 6050 мм,</t>
  </si>
  <si>
    <t>с выпуском продольных и поперечных стержней 25 мм:</t>
  </si>
  <si>
    <t xml:space="preserve">         10 AIIIC -100 </t>
  </si>
  <si>
    <t>4С ------------------------ 255´ 605</t>
  </si>
  <si>
    <t xml:space="preserve">           5BpI - 100 </t>
  </si>
  <si>
    <t xml:space="preserve">рулонной сетки типа 5 с продольными и поперечными стержнями из арматурной проволоки </t>
  </si>
  <si>
    <t xml:space="preserve">класса Вр-I диаметром 5 мм, с основным шагом продольных стержней 200 мм и доборным - </t>
  </si>
  <si>
    <t xml:space="preserve">100 мм, с шагом поперечных стержней 150 мм, шириной 2340 мм и длиной 120000 мм, с </t>
  </si>
  <si>
    <t>выпусками продольных стержней 125 и 175 мм, с выпусками поперечных стержней 20 мм:</t>
  </si>
  <si>
    <t xml:space="preserve">         5BpI - 200(100)                                125 + 175</t>
  </si>
  <si>
    <t>5Сp ------------------------ 234´ 12000  ----------------------</t>
  </si>
  <si>
    <t xml:space="preserve">           5BpI - 150                                           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</si>
</sst>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00000"/>
    <numFmt numFmtId="168" formatCode="_-* #,##0.000_р_._-;\-* #,##0.000_р_._-;_-* &quot;-&quot;??_р_._-;_-@_-"/>
    <numFmt numFmtId="169" formatCode="_-* #,##0.00\ _г_р_н_._-;\-* #,##0.00\ _г_р_н_._-;_-* &quot;-&quot;??\ _г_р_н_._-;_-@_-"/>
    <numFmt numFmtId="170" formatCode="#,##0.00_ ;\-#,##0.00\ 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justify"/>
    </xf>
    <xf numFmtId="0" fontId="3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vertical="justify"/>
    </xf>
    <xf numFmtId="0" fontId="0" fillId="33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ill="1" applyBorder="1" applyAlignment="1">
      <alignment vertical="justify"/>
    </xf>
    <xf numFmtId="165" fontId="3" fillId="33" borderId="18" xfId="0" applyNumberFormat="1" applyFont="1" applyFill="1" applyBorder="1" applyAlignment="1">
      <alignment horizontal="center"/>
    </xf>
    <xf numFmtId="165" fontId="3" fillId="34" borderId="18" xfId="0" applyNumberFormat="1" applyFont="1" applyFill="1" applyBorder="1" applyAlignment="1">
      <alignment horizontal="center"/>
    </xf>
    <xf numFmtId="165" fontId="3" fillId="33" borderId="19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justify"/>
    </xf>
    <xf numFmtId="0" fontId="3" fillId="34" borderId="23" xfId="0" applyFont="1" applyFill="1" applyBorder="1" applyAlignment="1">
      <alignment horizontal="center" vertical="justify"/>
    </xf>
    <xf numFmtId="164" fontId="3" fillId="33" borderId="18" xfId="0" applyNumberFormat="1" applyFont="1" applyFill="1" applyBorder="1" applyAlignment="1">
      <alignment horizontal="center" vertical="justify"/>
    </xf>
    <xf numFmtId="164" fontId="3" fillId="34" borderId="18" xfId="0" applyNumberFormat="1" applyFont="1" applyFill="1" applyBorder="1" applyAlignment="1">
      <alignment horizontal="center" vertical="justify"/>
    </xf>
    <xf numFmtId="164" fontId="3" fillId="33" borderId="19" xfId="0" applyNumberFormat="1" applyFont="1" applyFill="1" applyBorder="1" applyAlignment="1">
      <alignment horizontal="center" vertical="justify"/>
    </xf>
    <xf numFmtId="164" fontId="3" fillId="33" borderId="23" xfId="0" applyNumberFormat="1" applyFont="1" applyFill="1" applyBorder="1" applyAlignment="1">
      <alignment horizontal="center" vertical="justify"/>
    </xf>
    <xf numFmtId="164" fontId="3" fillId="34" borderId="23" xfId="0" applyNumberFormat="1" applyFont="1" applyFill="1" applyBorder="1" applyAlignment="1">
      <alignment horizontal="center" vertical="justify"/>
    </xf>
    <xf numFmtId="0" fontId="3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 vertical="justify"/>
    </xf>
    <xf numFmtId="0" fontId="3" fillId="33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1" fillId="0" borderId="11" xfId="0" applyFont="1" applyBorder="1" applyAlignment="1">
      <alignment vertical="justify"/>
    </xf>
    <xf numFmtId="0" fontId="1" fillId="0" borderId="24" xfId="0" applyFont="1" applyBorder="1" applyAlignment="1">
      <alignment vertical="justify"/>
    </xf>
    <xf numFmtId="0" fontId="1" fillId="0" borderId="24" xfId="0" applyFont="1" applyFill="1" applyBorder="1" applyAlignment="1">
      <alignment vertical="justify"/>
    </xf>
    <xf numFmtId="0" fontId="1" fillId="0" borderId="11" xfId="0" applyFont="1" applyFill="1" applyBorder="1" applyAlignment="1">
      <alignment vertical="justify"/>
    </xf>
    <xf numFmtId="0" fontId="1" fillId="0" borderId="25" xfId="0" applyFont="1" applyFill="1" applyBorder="1" applyAlignment="1">
      <alignment vertical="justify"/>
    </xf>
    <xf numFmtId="0" fontId="1" fillId="0" borderId="24" xfId="0" applyFont="1" applyBorder="1" applyAlignment="1">
      <alignment vertical="distributed"/>
    </xf>
    <xf numFmtId="0" fontId="1" fillId="0" borderId="11" xfId="0" applyFont="1" applyBorder="1" applyAlignment="1">
      <alignment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102</xdr:row>
      <xdr:rowOff>152400</xdr:rowOff>
    </xdr:from>
    <xdr:to>
      <xdr:col>11</xdr:col>
      <xdr:colOff>133350</xdr:colOff>
      <xdr:row>134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7792700"/>
          <a:ext cx="80581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50"/>
  <sheetViews>
    <sheetView tabSelected="1" view="pageLayout" zoomScaleNormal="85" workbookViewId="0" topLeftCell="A1">
      <selection activeCell="A2" sqref="A2"/>
    </sheetView>
  </sheetViews>
  <sheetFormatPr defaultColWidth="9.00390625" defaultRowHeight="12.75"/>
  <cols>
    <col min="1" max="1" width="10.875" style="0" customWidth="1"/>
    <col min="2" max="2" width="9.00390625" style="0" customWidth="1"/>
    <col min="3" max="3" width="12.75390625" style="0" customWidth="1"/>
    <col min="4" max="5" width="12.875" style="0" customWidth="1"/>
    <col min="6" max="6" width="13.00390625" style="0" customWidth="1"/>
    <col min="7" max="7" width="13.125" style="0" customWidth="1"/>
    <col min="8" max="8" width="13.00390625" style="0" customWidth="1"/>
    <col min="9" max="9" width="13.125" style="0" customWidth="1"/>
    <col min="10" max="10" width="13.25390625" style="0" customWidth="1"/>
    <col min="11" max="11" width="12.75390625" style="0" customWidth="1"/>
    <col min="12" max="12" width="13.625" style="0" customWidth="1"/>
    <col min="13" max="13" width="8.625" style="0" customWidth="1"/>
    <col min="14" max="14" width="8.125" style="0" customWidth="1"/>
    <col min="15" max="15" width="9.00390625" style="0" customWidth="1"/>
    <col min="16" max="16" width="10.75390625" style="0" customWidth="1"/>
    <col min="17" max="17" width="9.625" style="0" customWidth="1"/>
    <col min="18" max="18" width="9.75390625" style="0" customWidth="1"/>
  </cols>
  <sheetData>
    <row r="2" ht="15.75">
      <c r="F2" s="2" t="s">
        <v>12</v>
      </c>
    </row>
    <row r="4" ht="13.5" thickBot="1"/>
    <row r="5" spans="1:18" ht="40.5" customHeight="1" thickBot="1">
      <c r="A5" s="41" t="s">
        <v>13</v>
      </c>
      <c r="B5" s="42" t="s">
        <v>0</v>
      </c>
      <c r="C5" s="37" t="s">
        <v>1</v>
      </c>
      <c r="D5" s="36" t="s">
        <v>2</v>
      </c>
      <c r="E5" s="37" t="s">
        <v>3</v>
      </c>
      <c r="F5" s="36" t="s">
        <v>4</v>
      </c>
      <c r="G5" s="37" t="s">
        <v>5</v>
      </c>
      <c r="H5" s="36" t="s">
        <v>6</v>
      </c>
      <c r="I5" s="37" t="s">
        <v>7</v>
      </c>
      <c r="J5" s="36" t="s">
        <v>8</v>
      </c>
      <c r="K5" s="37" t="s">
        <v>9</v>
      </c>
      <c r="L5" s="36" t="s">
        <v>10</v>
      </c>
      <c r="M5" s="38" t="s">
        <v>14</v>
      </c>
      <c r="N5" s="39" t="s">
        <v>15</v>
      </c>
      <c r="O5" s="38" t="s">
        <v>16</v>
      </c>
      <c r="P5" s="39" t="s">
        <v>17</v>
      </c>
      <c r="Q5" s="38" t="s">
        <v>18</v>
      </c>
      <c r="R5" s="40" t="s">
        <v>19</v>
      </c>
    </row>
    <row r="6" spans="1:18" s="1" customFormat="1" ht="15">
      <c r="A6" s="22">
        <f>(PI()*($B6/2)^2)/1000000*7850</f>
        <v>0.05548838024402972</v>
      </c>
      <c r="B6" s="25">
        <v>3</v>
      </c>
      <c r="C6" s="27">
        <f>(PI()*($B6/2)^2)/100</f>
        <v>0.07068583470577035</v>
      </c>
      <c r="D6" s="30">
        <f>((PI()*($B6/2)^2)/100)*2</f>
        <v>0.1413716694115407</v>
      </c>
      <c r="E6" s="27">
        <f>((PI()*($B6/2)^2)/100)*3</f>
        <v>0.21205750411731106</v>
      </c>
      <c r="F6" s="30">
        <f>((PI()*($B6/2)^2)/100)*4</f>
        <v>0.2827433388230814</v>
      </c>
      <c r="G6" s="27">
        <f>((PI()*($B6/2)^2)/100)*5</f>
        <v>0.3534291735288517</v>
      </c>
      <c r="H6" s="30">
        <f>((PI()*($B6/2)^2)/100)*6</f>
        <v>0.4241150082346221</v>
      </c>
      <c r="I6" s="27">
        <f>((PI()*($B6/2)^2)/100)*7</f>
        <v>0.49480084294039245</v>
      </c>
      <c r="J6" s="30">
        <f>((PI()*($B6/2)^2)/100)*8</f>
        <v>0.5654866776461628</v>
      </c>
      <c r="K6" s="27">
        <f>((PI()*($B6/2)^2)/100)*9</f>
        <v>0.6361725123519332</v>
      </c>
      <c r="L6" s="30">
        <f>((PI()*($B6/2)^2)/100)*10</f>
        <v>0.7068583470577035</v>
      </c>
      <c r="M6" s="12"/>
      <c r="N6" s="34"/>
      <c r="O6" s="12"/>
      <c r="P6" s="34"/>
      <c r="Q6" s="13">
        <v>3</v>
      </c>
      <c r="R6" s="15"/>
    </row>
    <row r="7" spans="1:18" s="20" customFormat="1" ht="15">
      <c r="A7" s="23">
        <f aca="true" t="shared" si="0" ref="A7:A28">(PI()*($B7/2)^2)/1000000*7850</f>
        <v>0.09864600932271951</v>
      </c>
      <c r="B7" s="26">
        <v>4</v>
      </c>
      <c r="C7" s="28">
        <f aca="true" t="shared" si="1" ref="C7:C28">(PI()*($B7/2)^2)/100</f>
        <v>0.12566370614359174</v>
      </c>
      <c r="D7" s="31">
        <f aca="true" t="shared" si="2" ref="D7:D28">((PI()*($B7/2)^2)/100)*2</f>
        <v>0.25132741228718347</v>
      </c>
      <c r="E7" s="28">
        <f aca="true" t="shared" si="3" ref="E7:E28">((PI()*($B7/2)^2)/100)*3</f>
        <v>0.3769911184307752</v>
      </c>
      <c r="F7" s="31">
        <f aca="true" t="shared" si="4" ref="F7:F28">((PI()*($B7/2)^2)/100)*4</f>
        <v>0.5026548245743669</v>
      </c>
      <c r="G7" s="28">
        <f aca="true" t="shared" si="5" ref="G7:G28">((PI()*($B7/2)^2)/100)*5</f>
        <v>0.6283185307179586</v>
      </c>
      <c r="H7" s="31">
        <f aca="true" t="shared" si="6" ref="H7:H28">((PI()*($B7/2)^2)/100)*6</f>
        <v>0.7539822368615504</v>
      </c>
      <c r="I7" s="28">
        <f aca="true" t="shared" si="7" ref="I7:I28">((PI()*($B7/2)^2)/100)*7</f>
        <v>0.8796459430051422</v>
      </c>
      <c r="J7" s="31">
        <f>((PI()*($B7/2)^2)/100)*8</f>
        <v>1.0053096491487339</v>
      </c>
      <c r="K7" s="28">
        <f aca="true" t="shared" si="8" ref="K7:K28">((PI()*($B7/2)^2)/100)*9</f>
        <v>1.1309733552923256</v>
      </c>
      <c r="L7" s="31">
        <f aca="true" t="shared" si="9" ref="L7:L28">((PI()*($B7/2)^2)/100)*10</f>
        <v>1.2566370614359172</v>
      </c>
      <c r="M7" s="32"/>
      <c r="N7" s="35"/>
      <c r="O7" s="32"/>
      <c r="P7" s="35"/>
      <c r="Q7" s="33">
        <v>4</v>
      </c>
      <c r="R7" s="19"/>
    </row>
    <row r="8" spans="1:18" s="1" customFormat="1" ht="15">
      <c r="A8" s="22">
        <f t="shared" si="0"/>
        <v>0.1541343895667492</v>
      </c>
      <c r="B8" s="25">
        <v>5</v>
      </c>
      <c r="C8" s="27">
        <f t="shared" si="1"/>
        <v>0.19634954084936207</v>
      </c>
      <c r="D8" s="30">
        <f t="shared" si="2"/>
        <v>0.39269908169872414</v>
      </c>
      <c r="E8" s="27">
        <f t="shared" si="3"/>
        <v>0.5890486225480862</v>
      </c>
      <c r="F8" s="30">
        <f t="shared" si="4"/>
        <v>0.7853981633974483</v>
      </c>
      <c r="G8" s="27">
        <f t="shared" si="5"/>
        <v>0.9817477042468103</v>
      </c>
      <c r="H8" s="30">
        <f t="shared" si="6"/>
        <v>1.1780972450961724</v>
      </c>
      <c r="I8" s="27">
        <f t="shared" si="7"/>
        <v>1.3744467859455345</v>
      </c>
      <c r="J8" s="27">
        <f aca="true" t="shared" si="10" ref="J8:J28">((PI()*($B8/2)^2)/100)*8</f>
        <v>1.5707963267948966</v>
      </c>
      <c r="K8" s="27">
        <f t="shared" si="8"/>
        <v>1.7671458676442586</v>
      </c>
      <c r="L8" s="30">
        <f t="shared" si="9"/>
        <v>1.9634954084936207</v>
      </c>
      <c r="M8" s="12"/>
      <c r="N8" s="34"/>
      <c r="O8" s="12"/>
      <c r="P8" s="34"/>
      <c r="Q8" s="13">
        <v>5</v>
      </c>
      <c r="R8" s="16"/>
    </row>
    <row r="9" spans="1:18" s="20" customFormat="1" ht="15">
      <c r="A9" s="23">
        <f t="shared" si="0"/>
        <v>0.22195352097611887</v>
      </c>
      <c r="B9" s="26">
        <v>6</v>
      </c>
      <c r="C9" s="28">
        <f t="shared" si="1"/>
        <v>0.2827433388230814</v>
      </c>
      <c r="D9" s="31">
        <f t="shared" si="2"/>
        <v>0.5654866776461628</v>
      </c>
      <c r="E9" s="28">
        <f t="shared" si="3"/>
        <v>0.8482300164692442</v>
      </c>
      <c r="F9" s="31">
        <f t="shared" si="4"/>
        <v>1.1309733552923256</v>
      </c>
      <c r="G9" s="28">
        <f t="shared" si="5"/>
        <v>1.413716694115407</v>
      </c>
      <c r="H9" s="31">
        <f t="shared" si="6"/>
        <v>1.6964600329384885</v>
      </c>
      <c r="I9" s="28">
        <f t="shared" si="7"/>
        <v>1.9792033717615698</v>
      </c>
      <c r="J9" s="31">
        <f t="shared" si="10"/>
        <v>2.261946710584651</v>
      </c>
      <c r="K9" s="28">
        <f t="shared" si="8"/>
        <v>2.5446900494077327</v>
      </c>
      <c r="L9" s="31">
        <f t="shared" si="9"/>
        <v>2.827433388230814</v>
      </c>
      <c r="M9" s="33">
        <v>6</v>
      </c>
      <c r="N9" s="35"/>
      <c r="O9" s="33">
        <v>6</v>
      </c>
      <c r="P9" s="35"/>
      <c r="Q9" s="32"/>
      <c r="R9" s="19"/>
    </row>
    <row r="10" spans="1:18" s="1" customFormat="1" ht="15">
      <c r="A10" s="22">
        <f t="shared" si="0"/>
        <v>0.39458403729087804</v>
      </c>
      <c r="B10" s="25">
        <v>8</v>
      </c>
      <c r="C10" s="27">
        <f t="shared" si="1"/>
        <v>0.5026548245743669</v>
      </c>
      <c r="D10" s="30">
        <f t="shared" si="2"/>
        <v>1.0053096491487339</v>
      </c>
      <c r="E10" s="27">
        <f t="shared" si="3"/>
        <v>1.5079644737231008</v>
      </c>
      <c r="F10" s="30">
        <f t="shared" si="4"/>
        <v>2.0106192982974678</v>
      </c>
      <c r="G10" s="27">
        <f t="shared" si="5"/>
        <v>2.5132741228718345</v>
      </c>
      <c r="H10" s="30">
        <f t="shared" si="6"/>
        <v>3.0159289474462017</v>
      </c>
      <c r="I10" s="27">
        <f t="shared" si="7"/>
        <v>3.518583772020569</v>
      </c>
      <c r="J10" s="27">
        <f t="shared" si="10"/>
        <v>4.0212385965949355</v>
      </c>
      <c r="K10" s="27">
        <f t="shared" si="8"/>
        <v>4.523893421169302</v>
      </c>
      <c r="L10" s="30">
        <f t="shared" si="9"/>
        <v>5.026548245743669</v>
      </c>
      <c r="M10" s="13">
        <v>8</v>
      </c>
      <c r="N10" s="34"/>
      <c r="O10" s="13">
        <v>8</v>
      </c>
      <c r="P10" s="34"/>
      <c r="Q10" s="12"/>
      <c r="R10" s="16"/>
    </row>
    <row r="11" spans="1:18" s="20" customFormat="1" ht="15">
      <c r="A11" s="23">
        <f t="shared" si="0"/>
        <v>0.6165375582669969</v>
      </c>
      <c r="B11" s="26">
        <v>10</v>
      </c>
      <c r="C11" s="28">
        <f t="shared" si="1"/>
        <v>0.7853981633974483</v>
      </c>
      <c r="D11" s="31">
        <f t="shared" si="2"/>
        <v>1.5707963267948966</v>
      </c>
      <c r="E11" s="28">
        <f t="shared" si="3"/>
        <v>2.356194490192345</v>
      </c>
      <c r="F11" s="31">
        <f t="shared" si="4"/>
        <v>3.141592653589793</v>
      </c>
      <c r="G11" s="28">
        <f t="shared" si="5"/>
        <v>3.9269908169872414</v>
      </c>
      <c r="H11" s="31">
        <f t="shared" si="6"/>
        <v>4.71238898038469</v>
      </c>
      <c r="I11" s="28">
        <f t="shared" si="7"/>
        <v>5.497787143782138</v>
      </c>
      <c r="J11" s="31">
        <f t="shared" si="10"/>
        <v>6.283185307179586</v>
      </c>
      <c r="K11" s="28">
        <f t="shared" si="8"/>
        <v>7.0685834705770345</v>
      </c>
      <c r="L11" s="31">
        <f t="shared" si="9"/>
        <v>7.853981633974483</v>
      </c>
      <c r="M11" s="33">
        <v>10</v>
      </c>
      <c r="N11" s="26">
        <v>10</v>
      </c>
      <c r="O11" s="33">
        <v>10</v>
      </c>
      <c r="P11" s="26">
        <v>10</v>
      </c>
      <c r="Q11" s="32"/>
      <c r="R11" s="21">
        <v>10</v>
      </c>
    </row>
    <row r="12" spans="1:18" s="1" customFormat="1" ht="15">
      <c r="A12" s="22">
        <f t="shared" si="0"/>
        <v>0.8878140839044755</v>
      </c>
      <c r="B12" s="25">
        <v>12</v>
      </c>
      <c r="C12" s="27">
        <f t="shared" si="1"/>
        <v>1.1309733552923256</v>
      </c>
      <c r="D12" s="30">
        <f t="shared" si="2"/>
        <v>2.261946710584651</v>
      </c>
      <c r="E12" s="27">
        <f t="shared" si="3"/>
        <v>3.392920065876977</v>
      </c>
      <c r="F12" s="30">
        <f t="shared" si="4"/>
        <v>4.523893421169302</v>
      </c>
      <c r="G12" s="27">
        <f t="shared" si="5"/>
        <v>5.654866776461628</v>
      </c>
      <c r="H12" s="30">
        <f t="shared" si="6"/>
        <v>6.785840131753954</v>
      </c>
      <c r="I12" s="27">
        <f t="shared" si="7"/>
        <v>7.916813487046279</v>
      </c>
      <c r="J12" s="27">
        <f t="shared" si="10"/>
        <v>9.047786842338605</v>
      </c>
      <c r="K12" s="27">
        <f t="shared" si="8"/>
        <v>10.17876019763093</v>
      </c>
      <c r="L12" s="30">
        <f t="shared" si="9"/>
        <v>11.309733552923255</v>
      </c>
      <c r="M12" s="13">
        <v>12</v>
      </c>
      <c r="N12" s="25">
        <v>12</v>
      </c>
      <c r="O12" s="13">
        <v>12</v>
      </c>
      <c r="P12" s="25">
        <v>12</v>
      </c>
      <c r="Q12" s="12"/>
      <c r="R12" s="17">
        <v>12</v>
      </c>
    </row>
    <row r="13" spans="1:18" s="20" customFormat="1" ht="15">
      <c r="A13" s="23">
        <f t="shared" si="0"/>
        <v>1.208413614203314</v>
      </c>
      <c r="B13" s="26">
        <v>14</v>
      </c>
      <c r="C13" s="28">
        <f t="shared" si="1"/>
        <v>1.5393804002589986</v>
      </c>
      <c r="D13" s="31">
        <f t="shared" si="2"/>
        <v>3.078760800517997</v>
      </c>
      <c r="E13" s="28">
        <f t="shared" si="3"/>
        <v>4.6181412007769955</v>
      </c>
      <c r="F13" s="31">
        <f t="shared" si="4"/>
        <v>6.157521601035994</v>
      </c>
      <c r="G13" s="28">
        <f t="shared" si="5"/>
        <v>7.696902001294993</v>
      </c>
      <c r="H13" s="31">
        <f t="shared" si="6"/>
        <v>9.236282401553991</v>
      </c>
      <c r="I13" s="28">
        <f t="shared" si="7"/>
        <v>10.77566280181299</v>
      </c>
      <c r="J13" s="31">
        <f t="shared" si="10"/>
        <v>12.315043202071989</v>
      </c>
      <c r="K13" s="28">
        <f t="shared" si="8"/>
        <v>13.854423602330987</v>
      </c>
      <c r="L13" s="31">
        <f t="shared" si="9"/>
        <v>15.393804002589986</v>
      </c>
      <c r="M13" s="33">
        <v>14</v>
      </c>
      <c r="N13" s="26">
        <v>14</v>
      </c>
      <c r="O13" s="33">
        <v>14</v>
      </c>
      <c r="P13" s="26">
        <v>14</v>
      </c>
      <c r="Q13" s="32"/>
      <c r="R13" s="21">
        <v>14</v>
      </c>
    </row>
    <row r="14" spans="1:18" s="1" customFormat="1" ht="15">
      <c r="A14" s="22">
        <f t="shared" si="0"/>
        <v>1.5783361491635122</v>
      </c>
      <c r="B14" s="25">
        <v>16</v>
      </c>
      <c r="C14" s="27">
        <f t="shared" si="1"/>
        <v>2.0106192982974678</v>
      </c>
      <c r="D14" s="30">
        <f t="shared" si="2"/>
        <v>4.0212385965949355</v>
      </c>
      <c r="E14" s="27">
        <f t="shared" si="3"/>
        <v>6.031857894892403</v>
      </c>
      <c r="F14" s="30">
        <f t="shared" si="4"/>
        <v>8.042477193189871</v>
      </c>
      <c r="G14" s="27">
        <f t="shared" si="5"/>
        <v>10.053096491487338</v>
      </c>
      <c r="H14" s="30">
        <f t="shared" si="6"/>
        <v>12.063715789784807</v>
      </c>
      <c r="I14" s="27">
        <f t="shared" si="7"/>
        <v>14.074335088082275</v>
      </c>
      <c r="J14" s="27">
        <f t="shared" si="10"/>
        <v>16.084954386379742</v>
      </c>
      <c r="K14" s="27">
        <f t="shared" si="8"/>
        <v>18.09557368467721</v>
      </c>
      <c r="L14" s="30">
        <f t="shared" si="9"/>
        <v>20.106192982974676</v>
      </c>
      <c r="M14" s="13">
        <v>16</v>
      </c>
      <c r="N14" s="25">
        <v>16</v>
      </c>
      <c r="O14" s="13">
        <v>16</v>
      </c>
      <c r="P14" s="25">
        <v>16</v>
      </c>
      <c r="Q14" s="12"/>
      <c r="R14" s="17">
        <v>16</v>
      </c>
    </row>
    <row r="15" spans="1:18" s="20" customFormat="1" ht="15">
      <c r="A15" s="23">
        <f t="shared" si="0"/>
        <v>1.9975816887850697</v>
      </c>
      <c r="B15" s="26">
        <v>18</v>
      </c>
      <c r="C15" s="28">
        <f t="shared" si="1"/>
        <v>2.5446900494077322</v>
      </c>
      <c r="D15" s="31">
        <f t="shared" si="2"/>
        <v>5.0893800988154645</v>
      </c>
      <c r="E15" s="28">
        <f t="shared" si="3"/>
        <v>7.634070148223197</v>
      </c>
      <c r="F15" s="31">
        <f t="shared" si="4"/>
        <v>10.178760197630929</v>
      </c>
      <c r="G15" s="28">
        <f t="shared" si="5"/>
        <v>12.723450247038661</v>
      </c>
      <c r="H15" s="31">
        <f t="shared" si="6"/>
        <v>15.268140296446393</v>
      </c>
      <c r="I15" s="28">
        <f t="shared" si="7"/>
        <v>17.812830345854124</v>
      </c>
      <c r="J15" s="31">
        <f t="shared" si="10"/>
        <v>20.357520395261858</v>
      </c>
      <c r="K15" s="28">
        <f t="shared" si="8"/>
        <v>22.902210444669592</v>
      </c>
      <c r="L15" s="31">
        <f t="shared" si="9"/>
        <v>25.446900494077322</v>
      </c>
      <c r="M15" s="33">
        <v>18</v>
      </c>
      <c r="N15" s="26">
        <v>18</v>
      </c>
      <c r="O15" s="33">
        <v>18</v>
      </c>
      <c r="P15" s="26">
        <v>18</v>
      </c>
      <c r="Q15" s="32"/>
      <c r="R15" s="21">
        <v>18</v>
      </c>
    </row>
    <row r="16" spans="1:18" s="1" customFormat="1" ht="15">
      <c r="A16" s="22">
        <f t="shared" si="0"/>
        <v>2.4661502330679874</v>
      </c>
      <c r="B16" s="25">
        <v>20</v>
      </c>
      <c r="C16" s="27">
        <f t="shared" si="1"/>
        <v>3.141592653589793</v>
      </c>
      <c r="D16" s="30">
        <f t="shared" si="2"/>
        <v>6.283185307179586</v>
      </c>
      <c r="E16" s="27">
        <f t="shared" si="3"/>
        <v>9.42477796076938</v>
      </c>
      <c r="F16" s="30">
        <f t="shared" si="4"/>
        <v>12.566370614359172</v>
      </c>
      <c r="G16" s="27">
        <f t="shared" si="5"/>
        <v>15.707963267948966</v>
      </c>
      <c r="H16" s="30">
        <f t="shared" si="6"/>
        <v>18.84955592153876</v>
      </c>
      <c r="I16" s="27">
        <f t="shared" si="7"/>
        <v>21.991148575128552</v>
      </c>
      <c r="J16" s="27">
        <f t="shared" si="10"/>
        <v>25.132741228718345</v>
      </c>
      <c r="K16" s="27">
        <f t="shared" si="8"/>
        <v>28.274333882308138</v>
      </c>
      <c r="L16" s="30">
        <f t="shared" si="9"/>
        <v>31.41592653589793</v>
      </c>
      <c r="M16" s="13">
        <v>20</v>
      </c>
      <c r="N16" s="25">
        <v>20</v>
      </c>
      <c r="O16" s="13">
        <v>20</v>
      </c>
      <c r="P16" s="25">
        <v>20</v>
      </c>
      <c r="Q16" s="12"/>
      <c r="R16" s="17">
        <v>20</v>
      </c>
    </row>
    <row r="17" spans="1:18" s="20" customFormat="1" ht="15">
      <c r="A17" s="23">
        <f t="shared" si="0"/>
        <v>2.984041782012265</v>
      </c>
      <c r="B17" s="26">
        <v>22</v>
      </c>
      <c r="C17" s="28">
        <f t="shared" si="1"/>
        <v>3.80132711084365</v>
      </c>
      <c r="D17" s="31">
        <f t="shared" si="2"/>
        <v>7.6026542216873</v>
      </c>
      <c r="E17" s="28">
        <f t="shared" si="3"/>
        <v>11.40398133253095</v>
      </c>
      <c r="F17" s="31">
        <f t="shared" si="4"/>
        <v>15.2053084433746</v>
      </c>
      <c r="G17" s="28">
        <f t="shared" si="5"/>
        <v>19.00663555421825</v>
      </c>
      <c r="H17" s="31">
        <f t="shared" si="6"/>
        <v>22.8079626650619</v>
      </c>
      <c r="I17" s="28">
        <f t="shared" si="7"/>
        <v>26.60928977590555</v>
      </c>
      <c r="J17" s="31">
        <f t="shared" si="10"/>
        <v>30.4106168867492</v>
      </c>
      <c r="K17" s="28">
        <f t="shared" si="8"/>
        <v>34.21194399759285</v>
      </c>
      <c r="L17" s="31">
        <f t="shared" si="9"/>
        <v>38.0132711084365</v>
      </c>
      <c r="M17" s="33">
        <v>22</v>
      </c>
      <c r="N17" s="26">
        <v>22</v>
      </c>
      <c r="O17" s="33">
        <v>22</v>
      </c>
      <c r="P17" s="26">
        <v>22</v>
      </c>
      <c r="Q17" s="32"/>
      <c r="R17" s="21">
        <v>22</v>
      </c>
    </row>
    <row r="18" spans="1:18" s="1" customFormat="1" ht="15">
      <c r="A18" s="22">
        <f t="shared" si="0"/>
        <v>3.853359739168731</v>
      </c>
      <c r="B18" s="25">
        <v>25</v>
      </c>
      <c r="C18" s="27">
        <f t="shared" si="1"/>
        <v>4.908738521234052</v>
      </c>
      <c r="D18" s="30">
        <f t="shared" si="2"/>
        <v>9.817477042468104</v>
      </c>
      <c r="E18" s="27">
        <f t="shared" si="3"/>
        <v>14.726215563702155</v>
      </c>
      <c r="F18" s="30">
        <f t="shared" si="4"/>
        <v>19.634954084936208</v>
      </c>
      <c r="G18" s="27">
        <f t="shared" si="5"/>
        <v>24.54369260617026</v>
      </c>
      <c r="H18" s="30">
        <f t="shared" si="6"/>
        <v>29.45243112740431</v>
      </c>
      <c r="I18" s="27">
        <f t="shared" si="7"/>
        <v>34.361169648638366</v>
      </c>
      <c r="J18" s="27">
        <f t="shared" si="10"/>
        <v>39.269908169872416</v>
      </c>
      <c r="K18" s="27">
        <f t="shared" si="8"/>
        <v>44.178646691106465</v>
      </c>
      <c r="L18" s="30">
        <f t="shared" si="9"/>
        <v>49.08738521234052</v>
      </c>
      <c r="M18" s="13">
        <v>25</v>
      </c>
      <c r="N18" s="25">
        <v>25</v>
      </c>
      <c r="O18" s="13">
        <v>25</v>
      </c>
      <c r="P18" s="34"/>
      <c r="Q18" s="12"/>
      <c r="R18" s="17">
        <v>25</v>
      </c>
    </row>
    <row r="19" spans="1:18" s="20" customFormat="1" ht="15">
      <c r="A19" s="23">
        <f t="shared" si="0"/>
        <v>4.833654456813256</v>
      </c>
      <c r="B19" s="26">
        <v>28</v>
      </c>
      <c r="C19" s="28">
        <f t="shared" si="1"/>
        <v>6.157521601035994</v>
      </c>
      <c r="D19" s="31">
        <f t="shared" si="2"/>
        <v>12.315043202071989</v>
      </c>
      <c r="E19" s="28">
        <f t="shared" si="3"/>
        <v>18.472564803107982</v>
      </c>
      <c r="F19" s="31">
        <f t="shared" si="4"/>
        <v>24.630086404143977</v>
      </c>
      <c r="G19" s="28">
        <f t="shared" si="5"/>
        <v>30.787608005179973</v>
      </c>
      <c r="H19" s="31">
        <f t="shared" si="6"/>
        <v>36.945129606215964</v>
      </c>
      <c r="I19" s="28">
        <f t="shared" si="7"/>
        <v>43.10265120725196</v>
      </c>
      <c r="J19" s="31">
        <f t="shared" si="10"/>
        <v>49.260172808287955</v>
      </c>
      <c r="K19" s="28">
        <f t="shared" si="8"/>
        <v>55.41769440932395</v>
      </c>
      <c r="L19" s="31">
        <f t="shared" si="9"/>
        <v>61.575216010359945</v>
      </c>
      <c r="M19" s="33">
        <v>28</v>
      </c>
      <c r="N19" s="26">
        <v>28</v>
      </c>
      <c r="O19" s="33">
        <v>28</v>
      </c>
      <c r="P19" s="35"/>
      <c r="Q19" s="32"/>
      <c r="R19" s="21">
        <v>28</v>
      </c>
    </row>
    <row r="20" spans="1:18" s="1" customFormat="1" ht="15">
      <c r="A20" s="22">
        <f t="shared" si="0"/>
        <v>6.313344596654049</v>
      </c>
      <c r="B20" s="25">
        <v>32</v>
      </c>
      <c r="C20" s="27">
        <f t="shared" si="1"/>
        <v>8.042477193189871</v>
      </c>
      <c r="D20" s="30">
        <f t="shared" si="2"/>
        <v>16.084954386379742</v>
      </c>
      <c r="E20" s="27">
        <f t="shared" si="3"/>
        <v>24.127431579569613</v>
      </c>
      <c r="F20" s="30">
        <f t="shared" si="4"/>
        <v>32.169908772759484</v>
      </c>
      <c r="G20" s="27">
        <f t="shared" si="5"/>
        <v>40.21238596594935</v>
      </c>
      <c r="H20" s="30">
        <f t="shared" si="6"/>
        <v>48.25486315913923</v>
      </c>
      <c r="I20" s="27">
        <f t="shared" si="7"/>
        <v>56.2973403523291</v>
      </c>
      <c r="J20" s="27">
        <f t="shared" si="10"/>
        <v>64.33981754551897</v>
      </c>
      <c r="K20" s="27">
        <f t="shared" si="8"/>
        <v>72.38229473870884</v>
      </c>
      <c r="L20" s="30">
        <f t="shared" si="9"/>
        <v>80.4247719318987</v>
      </c>
      <c r="M20" s="13">
        <v>32</v>
      </c>
      <c r="N20" s="25">
        <v>32</v>
      </c>
      <c r="O20" s="13">
        <v>32</v>
      </c>
      <c r="P20" s="34"/>
      <c r="Q20" s="12"/>
      <c r="R20" s="17">
        <v>32</v>
      </c>
    </row>
    <row r="21" spans="1:18" s="20" customFormat="1" ht="15">
      <c r="A21" s="23">
        <f t="shared" si="0"/>
        <v>7.990326755140279</v>
      </c>
      <c r="B21" s="26">
        <v>36</v>
      </c>
      <c r="C21" s="28">
        <f t="shared" si="1"/>
        <v>10.178760197630929</v>
      </c>
      <c r="D21" s="31">
        <f t="shared" si="2"/>
        <v>20.357520395261858</v>
      </c>
      <c r="E21" s="28">
        <f t="shared" si="3"/>
        <v>30.536280592892787</v>
      </c>
      <c r="F21" s="31">
        <f t="shared" si="4"/>
        <v>40.715040790523716</v>
      </c>
      <c r="G21" s="28">
        <f t="shared" si="5"/>
        <v>50.893800988154645</v>
      </c>
      <c r="H21" s="31">
        <f t="shared" si="6"/>
        <v>61.072561185785574</v>
      </c>
      <c r="I21" s="28">
        <f t="shared" si="7"/>
        <v>71.2513213834165</v>
      </c>
      <c r="J21" s="31">
        <f t="shared" si="10"/>
        <v>81.43008158104743</v>
      </c>
      <c r="K21" s="28">
        <f t="shared" si="8"/>
        <v>91.60884177867837</v>
      </c>
      <c r="L21" s="31">
        <f t="shared" si="9"/>
        <v>101.78760197630929</v>
      </c>
      <c r="M21" s="33">
        <v>36</v>
      </c>
      <c r="N21" s="26">
        <v>36</v>
      </c>
      <c r="O21" s="33">
        <v>36</v>
      </c>
      <c r="P21" s="35"/>
      <c r="Q21" s="32"/>
      <c r="R21" s="19"/>
    </row>
    <row r="22" spans="1:18" s="1" customFormat="1" ht="15">
      <c r="A22" s="22">
        <f t="shared" si="0"/>
        <v>9.86460093227195</v>
      </c>
      <c r="B22" s="25">
        <v>40</v>
      </c>
      <c r="C22" s="27">
        <f t="shared" si="1"/>
        <v>12.566370614359172</v>
      </c>
      <c r="D22" s="30">
        <f t="shared" si="2"/>
        <v>25.132741228718345</v>
      </c>
      <c r="E22" s="27">
        <f t="shared" si="3"/>
        <v>37.69911184307752</v>
      </c>
      <c r="F22" s="30">
        <f t="shared" si="4"/>
        <v>50.26548245743669</v>
      </c>
      <c r="G22" s="27">
        <f t="shared" si="5"/>
        <v>62.83185307179586</v>
      </c>
      <c r="H22" s="30">
        <f t="shared" si="6"/>
        <v>75.39822368615503</v>
      </c>
      <c r="I22" s="27">
        <f t="shared" si="7"/>
        <v>87.96459430051421</v>
      </c>
      <c r="J22" s="27">
        <f t="shared" si="10"/>
        <v>100.53096491487338</v>
      </c>
      <c r="K22" s="27">
        <f t="shared" si="8"/>
        <v>113.09733552923255</v>
      </c>
      <c r="L22" s="30">
        <f t="shared" si="9"/>
        <v>125.66370614359172</v>
      </c>
      <c r="M22" s="13">
        <v>40</v>
      </c>
      <c r="N22" s="25">
        <v>40</v>
      </c>
      <c r="O22" s="13">
        <v>40</v>
      </c>
      <c r="P22" s="34"/>
      <c r="Q22" s="12"/>
      <c r="R22" s="16"/>
    </row>
    <row r="23" spans="1:18" s="20" customFormat="1" ht="15">
      <c r="A23" s="23">
        <f t="shared" si="0"/>
        <v>12.484885554906686</v>
      </c>
      <c r="B23" s="26">
        <v>45</v>
      </c>
      <c r="C23" s="28">
        <f t="shared" si="1"/>
        <v>15.904312808798327</v>
      </c>
      <c r="D23" s="31">
        <f t="shared" si="2"/>
        <v>31.808625617596654</v>
      </c>
      <c r="E23" s="28">
        <f t="shared" si="3"/>
        <v>47.712938426394985</v>
      </c>
      <c r="F23" s="31">
        <f t="shared" si="4"/>
        <v>63.61725123519331</v>
      </c>
      <c r="G23" s="28">
        <f t="shared" si="5"/>
        <v>79.52156404399163</v>
      </c>
      <c r="H23" s="31">
        <f t="shared" si="6"/>
        <v>95.42587685278997</v>
      </c>
      <c r="I23" s="28">
        <f t="shared" si="7"/>
        <v>111.33018966158829</v>
      </c>
      <c r="J23" s="31">
        <f t="shared" si="10"/>
        <v>127.23450247038662</v>
      </c>
      <c r="K23" s="28">
        <f t="shared" si="8"/>
        <v>143.13881527918494</v>
      </c>
      <c r="L23" s="31">
        <f t="shared" si="9"/>
        <v>159.04312808798326</v>
      </c>
      <c r="M23" s="32"/>
      <c r="N23" s="26">
        <v>45</v>
      </c>
      <c r="O23" s="32"/>
      <c r="P23" s="35"/>
      <c r="Q23" s="32"/>
      <c r="R23" s="19"/>
    </row>
    <row r="24" spans="1:18" s="1" customFormat="1" ht="15">
      <c r="A24" s="22">
        <f t="shared" si="0"/>
        <v>15.413438956674923</v>
      </c>
      <c r="B24" s="25">
        <v>50</v>
      </c>
      <c r="C24" s="27">
        <f t="shared" si="1"/>
        <v>19.634954084936208</v>
      </c>
      <c r="D24" s="30">
        <f t="shared" si="2"/>
        <v>39.269908169872416</v>
      </c>
      <c r="E24" s="27">
        <f t="shared" si="3"/>
        <v>58.90486225480862</v>
      </c>
      <c r="F24" s="30">
        <f t="shared" si="4"/>
        <v>78.53981633974483</v>
      </c>
      <c r="G24" s="27">
        <f t="shared" si="5"/>
        <v>98.17477042468104</v>
      </c>
      <c r="H24" s="30">
        <f t="shared" si="6"/>
        <v>117.80972450961724</v>
      </c>
      <c r="I24" s="27">
        <f t="shared" si="7"/>
        <v>137.44467859455347</v>
      </c>
      <c r="J24" s="27">
        <f t="shared" si="10"/>
        <v>157.07963267948966</v>
      </c>
      <c r="K24" s="27">
        <f t="shared" si="8"/>
        <v>176.71458676442586</v>
      </c>
      <c r="L24" s="30">
        <f t="shared" si="9"/>
        <v>196.34954084936209</v>
      </c>
      <c r="M24" s="12"/>
      <c r="N24" s="25">
        <v>50</v>
      </c>
      <c r="O24" s="12"/>
      <c r="P24" s="34"/>
      <c r="Q24" s="12"/>
      <c r="R24" s="16"/>
    </row>
    <row r="25" spans="1:18" s="20" customFormat="1" ht="15">
      <c r="A25" s="23">
        <f t="shared" si="0"/>
        <v>18.650261137576656</v>
      </c>
      <c r="B25" s="26">
        <v>55</v>
      </c>
      <c r="C25" s="28">
        <f t="shared" si="1"/>
        <v>23.75829444277281</v>
      </c>
      <c r="D25" s="31">
        <f t="shared" si="2"/>
        <v>47.51658888554562</v>
      </c>
      <c r="E25" s="28">
        <f t="shared" si="3"/>
        <v>71.27488332831844</v>
      </c>
      <c r="F25" s="31">
        <f t="shared" si="4"/>
        <v>95.03317777109125</v>
      </c>
      <c r="G25" s="28">
        <f t="shared" si="5"/>
        <v>118.79147221386405</v>
      </c>
      <c r="H25" s="31">
        <f t="shared" si="6"/>
        <v>142.54976665663688</v>
      </c>
      <c r="I25" s="28">
        <f t="shared" si="7"/>
        <v>166.30806109940968</v>
      </c>
      <c r="J25" s="31">
        <f t="shared" si="10"/>
        <v>190.0663555421825</v>
      </c>
      <c r="K25" s="28">
        <f t="shared" si="8"/>
        <v>213.8246499849553</v>
      </c>
      <c r="L25" s="31">
        <f t="shared" si="9"/>
        <v>237.5829444277281</v>
      </c>
      <c r="M25" s="32"/>
      <c r="N25" s="26">
        <v>55</v>
      </c>
      <c r="O25" s="32"/>
      <c r="P25" s="35"/>
      <c r="Q25" s="32"/>
      <c r="R25" s="19"/>
    </row>
    <row r="26" spans="1:18" s="1" customFormat="1" ht="15">
      <c r="A26" s="22">
        <f t="shared" si="0"/>
        <v>22.195352097611888</v>
      </c>
      <c r="B26" s="25">
        <v>60</v>
      </c>
      <c r="C26" s="27">
        <f t="shared" si="1"/>
        <v>28.274333882308138</v>
      </c>
      <c r="D26" s="30">
        <f t="shared" si="2"/>
        <v>56.548667764616276</v>
      </c>
      <c r="E26" s="27">
        <f t="shared" si="3"/>
        <v>84.82300164692441</v>
      </c>
      <c r="F26" s="30">
        <f t="shared" si="4"/>
        <v>113.09733552923255</v>
      </c>
      <c r="G26" s="27">
        <f t="shared" si="5"/>
        <v>141.3716694115407</v>
      </c>
      <c r="H26" s="30">
        <f t="shared" si="6"/>
        <v>169.64600329384882</v>
      </c>
      <c r="I26" s="27">
        <f t="shared" si="7"/>
        <v>197.92033717615698</v>
      </c>
      <c r="J26" s="27">
        <f t="shared" si="10"/>
        <v>226.1946710584651</v>
      </c>
      <c r="K26" s="27">
        <f t="shared" si="8"/>
        <v>254.46900494077323</v>
      </c>
      <c r="L26" s="30">
        <f t="shared" si="9"/>
        <v>282.7433388230814</v>
      </c>
      <c r="M26" s="12"/>
      <c r="N26" s="25">
        <v>60</v>
      </c>
      <c r="O26" s="12"/>
      <c r="P26" s="34"/>
      <c r="Q26" s="12"/>
      <c r="R26" s="16"/>
    </row>
    <row r="27" spans="1:18" s="20" customFormat="1" ht="15">
      <c r="A27" s="23">
        <f t="shared" si="0"/>
        <v>30.21034035508285</v>
      </c>
      <c r="B27" s="26">
        <v>70</v>
      </c>
      <c r="C27" s="28">
        <f t="shared" si="1"/>
        <v>38.48451000647496</v>
      </c>
      <c r="D27" s="31">
        <f t="shared" si="2"/>
        <v>76.96902001294993</v>
      </c>
      <c r="E27" s="28">
        <f t="shared" si="3"/>
        <v>115.45353001942489</v>
      </c>
      <c r="F27" s="31">
        <f t="shared" si="4"/>
        <v>153.93804002589985</v>
      </c>
      <c r="G27" s="28">
        <f t="shared" si="5"/>
        <v>192.42255003237483</v>
      </c>
      <c r="H27" s="31">
        <f t="shared" si="6"/>
        <v>230.90706003884978</v>
      </c>
      <c r="I27" s="28">
        <f t="shared" si="7"/>
        <v>269.3915700453247</v>
      </c>
      <c r="J27" s="31">
        <f t="shared" si="10"/>
        <v>307.8760800517997</v>
      </c>
      <c r="K27" s="28">
        <f t="shared" si="8"/>
        <v>346.3605900582747</v>
      </c>
      <c r="L27" s="31">
        <f t="shared" si="9"/>
        <v>384.84510006474966</v>
      </c>
      <c r="M27" s="32"/>
      <c r="N27" s="26">
        <v>70</v>
      </c>
      <c r="O27" s="32"/>
      <c r="P27" s="35"/>
      <c r="Q27" s="32"/>
      <c r="R27" s="19"/>
    </row>
    <row r="28" spans="1:18" s="1" customFormat="1" ht="15.75" thickBot="1">
      <c r="A28" s="24">
        <f t="shared" si="0"/>
        <v>39.4584037290878</v>
      </c>
      <c r="B28" s="25">
        <v>80</v>
      </c>
      <c r="C28" s="29">
        <f t="shared" si="1"/>
        <v>50.26548245743669</v>
      </c>
      <c r="D28" s="30">
        <f t="shared" si="2"/>
        <v>100.53096491487338</v>
      </c>
      <c r="E28" s="29">
        <f t="shared" si="3"/>
        <v>150.79644737231007</v>
      </c>
      <c r="F28" s="30">
        <f t="shared" si="4"/>
        <v>201.06192982974676</v>
      </c>
      <c r="G28" s="29">
        <f t="shared" si="5"/>
        <v>251.32741228718345</v>
      </c>
      <c r="H28" s="30">
        <f t="shared" si="6"/>
        <v>301.59289474462014</v>
      </c>
      <c r="I28" s="29">
        <f t="shared" si="7"/>
        <v>351.85837720205683</v>
      </c>
      <c r="J28" s="27">
        <f t="shared" si="10"/>
        <v>402.1238596594935</v>
      </c>
      <c r="K28" s="29">
        <f t="shared" si="8"/>
        <v>452.3893421169302</v>
      </c>
      <c r="L28" s="30">
        <f t="shared" si="9"/>
        <v>502.6548245743669</v>
      </c>
      <c r="M28" s="14"/>
      <c r="N28" s="25">
        <v>80</v>
      </c>
      <c r="O28" s="14"/>
      <c r="P28" s="34"/>
      <c r="Q28" s="14"/>
      <c r="R28" s="18"/>
    </row>
    <row r="30" ht="12.75">
      <c r="C30" t="s">
        <v>11</v>
      </c>
    </row>
    <row r="32" ht="13.5" thickBot="1"/>
    <row r="33" spans="3:9" ht="12.75">
      <c r="C33" s="3" t="s">
        <v>144</v>
      </c>
      <c r="D33" s="4"/>
      <c r="E33" s="4"/>
      <c r="F33" s="4"/>
      <c r="G33" s="4"/>
      <c r="H33" s="4"/>
      <c r="I33" s="5"/>
    </row>
    <row r="34" spans="3:9" ht="12.75">
      <c r="C34" s="6" t="s">
        <v>21</v>
      </c>
      <c r="D34" s="7"/>
      <c r="E34" s="7"/>
      <c r="F34" s="7"/>
      <c r="G34" s="7"/>
      <c r="H34" s="7"/>
      <c r="I34" s="8"/>
    </row>
    <row r="35" spans="3:9" ht="12.75">
      <c r="C35" s="6"/>
      <c r="D35" s="7"/>
      <c r="E35" s="7"/>
      <c r="F35" s="7"/>
      <c r="G35" s="7"/>
      <c r="H35" s="7"/>
      <c r="I35" s="8"/>
    </row>
    <row r="36" spans="3:9" ht="13.5" thickBot="1">
      <c r="C36" s="6" t="s">
        <v>22</v>
      </c>
      <c r="D36" s="7"/>
      <c r="E36" s="7"/>
      <c r="F36" s="7"/>
      <c r="G36" s="7"/>
      <c r="H36" s="7"/>
      <c r="I36" s="8"/>
    </row>
    <row r="37" spans="3:34" ht="12.75">
      <c r="C37" s="6" t="s">
        <v>145</v>
      </c>
      <c r="D37" s="7"/>
      <c r="E37" s="7"/>
      <c r="F37" s="7"/>
      <c r="G37" s="7"/>
      <c r="H37" s="7"/>
      <c r="I37" s="8"/>
      <c r="T37" s="3" t="s">
        <v>47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</row>
    <row r="38" spans="3:34" ht="12.75">
      <c r="C38" s="6" t="s">
        <v>146</v>
      </c>
      <c r="D38" s="7"/>
      <c r="E38" s="7"/>
      <c r="F38" s="7"/>
      <c r="G38" s="7"/>
      <c r="H38" s="7"/>
      <c r="I38" s="8"/>
      <c r="T38" s="6" t="s">
        <v>48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8"/>
    </row>
    <row r="39" spans="3:34" ht="12.75">
      <c r="C39" s="6" t="s">
        <v>147</v>
      </c>
      <c r="D39" s="7"/>
      <c r="E39" s="7"/>
      <c r="F39" s="7"/>
      <c r="G39" s="7"/>
      <c r="H39" s="7"/>
      <c r="I39" s="8"/>
      <c r="T39" s="6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8"/>
    </row>
    <row r="40" spans="3:34" ht="12.75">
      <c r="C40" s="6" t="s">
        <v>148</v>
      </c>
      <c r="D40" s="7"/>
      <c r="E40" s="7"/>
      <c r="F40" s="7"/>
      <c r="G40" s="7"/>
      <c r="H40" s="7"/>
      <c r="I40" s="8"/>
      <c r="T40" s="6" t="s">
        <v>22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3:34" ht="12.75">
      <c r="C41" s="6" t="s">
        <v>149</v>
      </c>
      <c r="D41" s="7"/>
      <c r="E41" s="7"/>
      <c r="F41" s="7"/>
      <c r="G41" s="7"/>
      <c r="H41" s="7"/>
      <c r="I41" s="8"/>
      <c r="T41" s="6" t="s">
        <v>49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3:34" ht="12.75">
      <c r="C42" s="6" t="s">
        <v>150</v>
      </c>
      <c r="D42" s="7"/>
      <c r="E42" s="7"/>
      <c r="F42" s="7"/>
      <c r="G42" s="7"/>
      <c r="H42" s="7"/>
      <c r="I42" s="8"/>
      <c r="T42" s="6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3:34" ht="12.75">
      <c r="C43" s="6" t="s">
        <v>151</v>
      </c>
      <c r="D43" s="7"/>
      <c r="E43" s="7"/>
      <c r="F43" s="7"/>
      <c r="G43" s="7"/>
      <c r="H43" s="7"/>
      <c r="I43" s="8"/>
      <c r="T43" s="6" t="s">
        <v>50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3:34" ht="12.75">
      <c r="C44" s="6" t="s">
        <v>152</v>
      </c>
      <c r="D44" s="7"/>
      <c r="E44" s="7"/>
      <c r="F44" s="7"/>
      <c r="G44" s="7"/>
      <c r="H44" s="7"/>
      <c r="I44" s="8"/>
      <c r="T44" s="6" t="s">
        <v>51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8"/>
    </row>
    <row r="45" spans="3:34" ht="12.75">
      <c r="C45" s="6" t="s">
        <v>153</v>
      </c>
      <c r="D45" s="7"/>
      <c r="E45" s="7"/>
      <c r="F45" s="7"/>
      <c r="G45" s="7"/>
      <c r="H45" s="7"/>
      <c r="I45" s="8"/>
      <c r="T45" s="6" t="s">
        <v>52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8"/>
    </row>
    <row r="46" spans="3:34" ht="12.75">
      <c r="C46" s="6" t="s">
        <v>154</v>
      </c>
      <c r="D46" s="7"/>
      <c r="E46" s="7"/>
      <c r="F46" s="7"/>
      <c r="G46" s="7"/>
      <c r="H46" s="7"/>
      <c r="I46" s="8"/>
      <c r="T46" s="6" t="s">
        <v>53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3:34" ht="12.75">
      <c r="C47" s="6"/>
      <c r="D47" s="7"/>
      <c r="E47" s="7"/>
      <c r="F47" s="7"/>
      <c r="G47" s="7"/>
      <c r="H47" s="7"/>
      <c r="I47" s="8"/>
      <c r="T47" s="6" t="s">
        <v>54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8"/>
    </row>
    <row r="48" spans="3:34" ht="12.75">
      <c r="C48" s="6" t="s">
        <v>155</v>
      </c>
      <c r="D48" s="7"/>
      <c r="E48" s="7"/>
      <c r="F48" s="7"/>
      <c r="G48" s="7"/>
      <c r="H48" s="7"/>
      <c r="I48" s="8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8"/>
    </row>
    <row r="49" spans="3:34" ht="12.75">
      <c r="C49" s="6" t="s">
        <v>156</v>
      </c>
      <c r="D49" s="7"/>
      <c r="E49" s="7"/>
      <c r="F49" s="7"/>
      <c r="G49" s="7"/>
      <c r="H49" s="7"/>
      <c r="I49" s="8"/>
      <c r="T49" s="6" t="s">
        <v>55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8"/>
    </row>
    <row r="50" spans="3:34" ht="12.75">
      <c r="C50" s="6" t="s">
        <v>157</v>
      </c>
      <c r="D50" s="7"/>
      <c r="E50" s="7"/>
      <c r="F50" s="7"/>
      <c r="G50" s="7"/>
      <c r="H50" s="7"/>
      <c r="I50" s="8"/>
      <c r="T50" s="6" t="s">
        <v>56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8"/>
    </row>
    <row r="51" spans="3:34" ht="12.75">
      <c r="C51" s="6" t="s">
        <v>158</v>
      </c>
      <c r="D51" s="7"/>
      <c r="E51" s="7"/>
      <c r="F51" s="7"/>
      <c r="G51" s="7"/>
      <c r="H51" s="7"/>
      <c r="I51" s="8"/>
      <c r="T51" s="6" t="s">
        <v>57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3:34" ht="12.75">
      <c r="C52" s="6" t="s">
        <v>159</v>
      </c>
      <c r="D52" s="7"/>
      <c r="E52" s="7"/>
      <c r="F52" s="7"/>
      <c r="G52" s="7"/>
      <c r="H52" s="7"/>
      <c r="I52" s="8"/>
      <c r="T52" s="6" t="s">
        <v>58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8"/>
    </row>
    <row r="53" spans="3:34" ht="12.75">
      <c r="C53" s="6" t="s">
        <v>160</v>
      </c>
      <c r="D53" s="7"/>
      <c r="E53" s="7"/>
      <c r="F53" s="7"/>
      <c r="G53" s="7"/>
      <c r="H53" s="7"/>
      <c r="I53" s="8"/>
      <c r="T53" s="6" t="s">
        <v>59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8"/>
    </row>
    <row r="54" spans="3:34" ht="12.75">
      <c r="C54" s="6" t="s">
        <v>161</v>
      </c>
      <c r="D54" s="7"/>
      <c r="E54" s="7"/>
      <c r="F54" s="7"/>
      <c r="G54" s="7"/>
      <c r="H54" s="7"/>
      <c r="I54" s="8"/>
      <c r="T54" s="6" t="s">
        <v>60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8"/>
    </row>
    <row r="55" spans="3:34" ht="12.75">
      <c r="C55" s="6" t="s">
        <v>162</v>
      </c>
      <c r="D55" s="7"/>
      <c r="E55" s="7"/>
      <c r="F55" s="7"/>
      <c r="G55" s="7"/>
      <c r="H55" s="7"/>
      <c r="I55" s="8"/>
      <c r="T55" s="6" t="s">
        <v>61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8"/>
    </row>
    <row r="56" spans="3:34" ht="12.75">
      <c r="C56" s="6" t="s">
        <v>163</v>
      </c>
      <c r="D56" s="7"/>
      <c r="E56" s="7"/>
      <c r="F56" s="7"/>
      <c r="G56" s="7"/>
      <c r="H56" s="7"/>
      <c r="I56" s="8"/>
      <c r="T56" s="6" t="s">
        <v>62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8"/>
    </row>
    <row r="57" spans="3:34" ht="12.75">
      <c r="C57" s="6" t="s">
        <v>164</v>
      </c>
      <c r="D57" s="7"/>
      <c r="E57" s="7"/>
      <c r="F57" s="7"/>
      <c r="G57" s="7"/>
      <c r="H57" s="7"/>
      <c r="I57" s="8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3:34" ht="12.75">
      <c r="C58" s="6" t="s">
        <v>165</v>
      </c>
      <c r="D58" s="7"/>
      <c r="E58" s="7"/>
      <c r="F58" s="7"/>
      <c r="G58" s="7"/>
      <c r="H58" s="7"/>
      <c r="I58" s="8"/>
      <c r="T58" s="6" t="s">
        <v>63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8"/>
    </row>
    <row r="59" spans="3:34" ht="12.75">
      <c r="C59" s="6" t="s">
        <v>166</v>
      </c>
      <c r="D59" s="7"/>
      <c r="E59" s="7"/>
      <c r="F59" s="7"/>
      <c r="G59" s="7"/>
      <c r="H59" s="7"/>
      <c r="I59" s="8"/>
      <c r="T59" s="6" t="s">
        <v>64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8"/>
    </row>
    <row r="60" spans="3:34" ht="12.75">
      <c r="C60" s="6" t="s">
        <v>167</v>
      </c>
      <c r="D60" s="7"/>
      <c r="E60" s="7"/>
      <c r="F60" s="7"/>
      <c r="G60" s="7"/>
      <c r="H60" s="7"/>
      <c r="I60" s="8"/>
      <c r="T60" s="6" t="s">
        <v>65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8"/>
    </row>
    <row r="61" spans="3:34" ht="12.75">
      <c r="C61" s="6" t="s">
        <v>168</v>
      </c>
      <c r="D61" s="7"/>
      <c r="E61" s="7"/>
      <c r="F61" s="7"/>
      <c r="G61" s="7"/>
      <c r="H61" s="7"/>
      <c r="I61" s="8"/>
      <c r="T61" s="6" t="s">
        <v>66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8"/>
    </row>
    <row r="62" spans="3:34" ht="12.75">
      <c r="C62" s="6"/>
      <c r="D62" s="7"/>
      <c r="E62" s="7"/>
      <c r="F62" s="7"/>
      <c r="G62" s="7"/>
      <c r="H62" s="7"/>
      <c r="I62" s="8"/>
      <c r="T62" s="6" t="s">
        <v>67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8"/>
    </row>
    <row r="63" spans="3:34" ht="12.75">
      <c r="C63" s="6" t="s">
        <v>169</v>
      </c>
      <c r="D63" s="7"/>
      <c r="E63" s="7"/>
      <c r="F63" s="7"/>
      <c r="G63" s="7"/>
      <c r="H63" s="7"/>
      <c r="I63" s="8"/>
      <c r="T63" s="6" t="s">
        <v>68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3:34" ht="13.5" thickBot="1">
      <c r="C64" s="6"/>
      <c r="D64" s="7"/>
      <c r="E64" s="7"/>
      <c r="F64" s="7"/>
      <c r="G64" s="7"/>
      <c r="H64" s="7"/>
      <c r="I64" s="8"/>
      <c r="T64" s="9" t="s">
        <v>69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1"/>
    </row>
    <row r="65" spans="3:9" ht="12.75">
      <c r="C65" s="6" t="s">
        <v>170</v>
      </c>
      <c r="D65" s="7"/>
      <c r="E65" s="7"/>
      <c r="F65" s="7"/>
      <c r="G65" s="7"/>
      <c r="H65" s="7"/>
      <c r="I65" s="8"/>
    </row>
    <row r="66" spans="3:9" ht="13.5" thickBot="1">
      <c r="C66" s="6" t="s">
        <v>171</v>
      </c>
      <c r="D66" s="7"/>
      <c r="E66" s="7"/>
      <c r="F66" s="7"/>
      <c r="G66" s="7"/>
      <c r="H66" s="7"/>
      <c r="I66" s="8"/>
    </row>
    <row r="67" spans="3:34" ht="12.75">
      <c r="C67" s="6" t="s">
        <v>172</v>
      </c>
      <c r="D67" s="7"/>
      <c r="E67" s="7"/>
      <c r="F67" s="7"/>
      <c r="G67" s="7"/>
      <c r="H67" s="7"/>
      <c r="I67" s="8"/>
      <c r="T67" s="3" t="s">
        <v>70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5"/>
    </row>
    <row r="68" spans="3:34" ht="12.75">
      <c r="C68" s="6" t="s">
        <v>173</v>
      </c>
      <c r="D68" s="7"/>
      <c r="E68" s="7"/>
      <c r="F68" s="7"/>
      <c r="G68" s="7"/>
      <c r="H68" s="7"/>
      <c r="I68" s="8"/>
      <c r="T68" s="6" t="s">
        <v>48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8"/>
    </row>
    <row r="69" spans="3:34" ht="12.75">
      <c r="C69" s="6"/>
      <c r="D69" s="7"/>
      <c r="E69" s="7"/>
      <c r="F69" s="7"/>
      <c r="G69" s="7"/>
      <c r="H69" s="7"/>
      <c r="I69" s="8"/>
      <c r="T69" s="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8"/>
    </row>
    <row r="70" spans="3:34" ht="12.75">
      <c r="C70" s="6" t="s">
        <v>174</v>
      </c>
      <c r="D70" s="7"/>
      <c r="E70" s="7"/>
      <c r="F70" s="7"/>
      <c r="G70" s="7"/>
      <c r="H70" s="7"/>
      <c r="I70" s="8"/>
      <c r="T70" s="6" t="s">
        <v>71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8"/>
    </row>
    <row r="71" spans="3:34" ht="12.75">
      <c r="C71" s="6" t="s">
        <v>175</v>
      </c>
      <c r="D71" s="7"/>
      <c r="E71" s="7"/>
      <c r="F71" s="7"/>
      <c r="G71" s="7"/>
      <c r="H71" s="7"/>
      <c r="I71" s="8"/>
      <c r="T71" s="6" t="s">
        <v>72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8"/>
    </row>
    <row r="72" spans="3:34" ht="12.75">
      <c r="C72" s="6" t="s">
        <v>176</v>
      </c>
      <c r="D72" s="7"/>
      <c r="E72" s="7"/>
      <c r="F72" s="7"/>
      <c r="G72" s="7"/>
      <c r="H72" s="7"/>
      <c r="I72" s="8"/>
      <c r="T72" s="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3:34" ht="12.75">
      <c r="C73" s="6"/>
      <c r="D73" s="7"/>
      <c r="E73" s="7"/>
      <c r="F73" s="7"/>
      <c r="G73" s="7"/>
      <c r="H73" s="7"/>
      <c r="I73" s="8"/>
      <c r="T73" s="6" t="s">
        <v>73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8"/>
    </row>
    <row r="74" spans="3:34" ht="12.75">
      <c r="C74" s="6" t="s">
        <v>177</v>
      </c>
      <c r="D74" s="7"/>
      <c r="E74" s="7"/>
      <c r="F74" s="7"/>
      <c r="G74" s="7"/>
      <c r="H74" s="7"/>
      <c r="I74" s="8"/>
      <c r="T74" s="6" t="s">
        <v>74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3:34" ht="12.75">
      <c r="C75" s="6" t="s">
        <v>178</v>
      </c>
      <c r="D75" s="7"/>
      <c r="E75" s="7"/>
      <c r="F75" s="7"/>
      <c r="G75" s="7"/>
      <c r="H75" s="7"/>
      <c r="I75" s="8"/>
      <c r="T75" s="6" t="s">
        <v>75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8"/>
    </row>
    <row r="76" spans="3:34" ht="12.75">
      <c r="C76" s="6" t="s">
        <v>179</v>
      </c>
      <c r="D76" s="7"/>
      <c r="E76" s="7"/>
      <c r="F76" s="7"/>
      <c r="G76" s="7"/>
      <c r="H76" s="7"/>
      <c r="I76" s="8"/>
      <c r="T76" s="6" t="s">
        <v>76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8"/>
    </row>
    <row r="77" spans="3:34" ht="12.75">
      <c r="C77" s="6" t="s">
        <v>180</v>
      </c>
      <c r="D77" s="7"/>
      <c r="E77" s="7"/>
      <c r="F77" s="7"/>
      <c r="G77" s="7"/>
      <c r="H77" s="7"/>
      <c r="I77" s="8"/>
      <c r="T77" s="6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8"/>
    </row>
    <row r="78" spans="3:34" ht="12.75">
      <c r="C78" s="6"/>
      <c r="D78" s="7"/>
      <c r="E78" s="7"/>
      <c r="F78" s="7"/>
      <c r="G78" s="7"/>
      <c r="H78" s="7"/>
      <c r="I78" s="8"/>
      <c r="T78" s="6" t="s">
        <v>77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8"/>
    </row>
    <row r="79" spans="3:34" ht="12.75">
      <c r="C79" s="6" t="s">
        <v>181</v>
      </c>
      <c r="D79" s="7"/>
      <c r="E79" s="7"/>
      <c r="F79" s="7"/>
      <c r="G79" s="7"/>
      <c r="H79" s="7"/>
      <c r="I79" s="8"/>
      <c r="T79" s="6" t="s">
        <v>56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8"/>
    </row>
    <row r="80" spans="3:34" ht="12.75">
      <c r="C80" s="6" t="s">
        <v>182</v>
      </c>
      <c r="D80" s="7"/>
      <c r="E80" s="7"/>
      <c r="F80" s="7"/>
      <c r="G80" s="7"/>
      <c r="H80" s="7"/>
      <c r="I80" s="8"/>
      <c r="T80" s="6" t="s">
        <v>57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3:34" ht="12.75">
      <c r="C81" s="6" t="s">
        <v>183</v>
      </c>
      <c r="D81" s="7"/>
      <c r="E81" s="7"/>
      <c r="F81" s="7"/>
      <c r="G81" s="7"/>
      <c r="H81" s="7"/>
      <c r="I81" s="8"/>
      <c r="T81" s="6" t="s">
        <v>58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8"/>
    </row>
    <row r="82" spans="3:34" ht="12.75">
      <c r="C82" s="6"/>
      <c r="D82" s="7"/>
      <c r="E82" s="7"/>
      <c r="F82" s="7"/>
      <c r="G82" s="7"/>
      <c r="H82" s="7"/>
      <c r="I82" s="8"/>
      <c r="T82" s="6" t="s">
        <v>78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3:34" ht="12.75">
      <c r="C83" s="6" t="s">
        <v>184</v>
      </c>
      <c r="D83" s="7"/>
      <c r="E83" s="7"/>
      <c r="F83" s="7"/>
      <c r="G83" s="7"/>
      <c r="H83" s="7"/>
      <c r="I83" s="8"/>
      <c r="T83" s="6" t="s">
        <v>61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8"/>
    </row>
    <row r="84" spans="3:34" ht="12.75">
      <c r="C84" s="6" t="s">
        <v>185</v>
      </c>
      <c r="D84" s="7"/>
      <c r="E84" s="7"/>
      <c r="F84" s="7"/>
      <c r="G84" s="7"/>
      <c r="H84" s="7"/>
      <c r="I84" s="8"/>
      <c r="T84" s="6" t="s">
        <v>62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8"/>
    </row>
    <row r="85" spans="3:34" ht="12.75">
      <c r="C85" s="6" t="s">
        <v>186</v>
      </c>
      <c r="D85" s="7"/>
      <c r="E85" s="7"/>
      <c r="F85" s="7"/>
      <c r="G85" s="7"/>
      <c r="H85" s="7"/>
      <c r="I85" s="8"/>
      <c r="T85" s="6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3:34" ht="12.75">
      <c r="C86" s="6" t="s">
        <v>187</v>
      </c>
      <c r="D86" s="7"/>
      <c r="E86" s="7"/>
      <c r="F86" s="7"/>
      <c r="G86" s="7"/>
      <c r="H86" s="7"/>
      <c r="I86" s="8"/>
      <c r="T86" s="6" t="s">
        <v>79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3:34" ht="12.75">
      <c r="C87" s="6"/>
      <c r="D87" s="7"/>
      <c r="E87" s="7"/>
      <c r="F87" s="7"/>
      <c r="G87" s="7"/>
      <c r="H87" s="7"/>
      <c r="I87" s="8"/>
      <c r="T87" s="6" t="s">
        <v>64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8"/>
    </row>
    <row r="88" spans="3:34" ht="12.75">
      <c r="C88" s="6" t="s">
        <v>188</v>
      </c>
      <c r="D88" s="7"/>
      <c r="E88" s="7"/>
      <c r="F88" s="7"/>
      <c r="G88" s="7"/>
      <c r="H88" s="7"/>
      <c r="I88" s="8"/>
      <c r="T88" s="6" t="s">
        <v>80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8"/>
    </row>
    <row r="89" spans="3:34" ht="12.75">
      <c r="C89" s="6" t="s">
        <v>189</v>
      </c>
      <c r="D89" s="7"/>
      <c r="E89" s="7"/>
      <c r="F89" s="7"/>
      <c r="G89" s="7"/>
      <c r="H89" s="7"/>
      <c r="I89" s="8"/>
      <c r="T89" s="6" t="s">
        <v>81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8"/>
    </row>
    <row r="90" spans="3:34" ht="13.5" thickBot="1">
      <c r="C90" s="9" t="s">
        <v>190</v>
      </c>
      <c r="D90" s="10"/>
      <c r="E90" s="10"/>
      <c r="F90" s="10"/>
      <c r="G90" s="10"/>
      <c r="H90" s="10"/>
      <c r="I90" s="11"/>
      <c r="T90" s="6" t="s">
        <v>82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8"/>
    </row>
    <row r="91" spans="20:34" ht="12.75">
      <c r="T91" s="6" t="s">
        <v>83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8"/>
    </row>
    <row r="92" spans="20:34" ht="12.75">
      <c r="T92" s="6" t="s">
        <v>69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8"/>
    </row>
    <row r="93" spans="20:34" ht="13.5" thickBot="1">
      <c r="T93" s="6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8"/>
    </row>
    <row r="94" spans="3:34" ht="12.75">
      <c r="C94" s="3"/>
      <c r="D94" s="4"/>
      <c r="E94" s="4"/>
      <c r="F94" s="4"/>
      <c r="G94" s="4"/>
      <c r="H94" s="4"/>
      <c r="I94" s="4"/>
      <c r="J94" s="4"/>
      <c r="K94" s="4"/>
      <c r="L94" s="4"/>
      <c r="M94" s="5"/>
      <c r="T94" s="6" t="s">
        <v>71</v>
      </c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3:34" ht="12.75">
      <c r="C95" s="6"/>
      <c r="D95" s="7"/>
      <c r="E95" s="7"/>
      <c r="F95" s="7"/>
      <c r="G95" s="7"/>
      <c r="H95" s="7"/>
      <c r="I95" s="7"/>
      <c r="J95" s="7"/>
      <c r="K95" s="7"/>
      <c r="L95" s="7"/>
      <c r="M95" s="8"/>
      <c r="T95" s="6" t="s">
        <v>84</v>
      </c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8"/>
    </row>
    <row r="96" spans="3:34" ht="12.75">
      <c r="C96" s="6"/>
      <c r="D96" s="7" t="s">
        <v>20</v>
      </c>
      <c r="E96" s="7"/>
      <c r="F96" s="7"/>
      <c r="G96" s="7"/>
      <c r="H96" s="7"/>
      <c r="I96" s="7"/>
      <c r="J96" s="7"/>
      <c r="K96" s="7"/>
      <c r="L96" s="7"/>
      <c r="M96" s="8"/>
      <c r="T96" s="6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8"/>
    </row>
    <row r="97" spans="3:34" ht="12.75">
      <c r="C97" s="6"/>
      <c r="D97" s="7" t="s">
        <v>21</v>
      </c>
      <c r="E97" s="7"/>
      <c r="F97" s="7"/>
      <c r="G97" s="7"/>
      <c r="H97" s="7"/>
      <c r="I97" s="7"/>
      <c r="J97" s="7"/>
      <c r="K97" s="7"/>
      <c r="L97" s="7"/>
      <c r="M97" s="8"/>
      <c r="T97" s="6" t="s">
        <v>73</v>
      </c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8"/>
    </row>
    <row r="98" spans="3:34" ht="12.75">
      <c r="C98" s="6"/>
      <c r="D98" s="7"/>
      <c r="E98" s="7"/>
      <c r="F98" s="7"/>
      <c r="G98" s="7"/>
      <c r="H98" s="7"/>
      <c r="I98" s="7"/>
      <c r="J98" s="7"/>
      <c r="K98" s="7"/>
      <c r="L98" s="7"/>
      <c r="M98" s="8"/>
      <c r="T98" s="6" t="s">
        <v>85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8"/>
    </row>
    <row r="99" spans="3:34" ht="12.75">
      <c r="C99" s="6"/>
      <c r="D99" s="7" t="s">
        <v>22</v>
      </c>
      <c r="E99" s="7"/>
      <c r="F99" s="7"/>
      <c r="G99" s="7"/>
      <c r="H99" s="7"/>
      <c r="I99" s="7"/>
      <c r="J99" s="7"/>
      <c r="K99" s="7"/>
      <c r="L99" s="7"/>
      <c r="M99" s="8"/>
      <c r="T99" s="6" t="s">
        <v>86</v>
      </c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8"/>
    </row>
    <row r="100" spans="3:34" ht="12.75">
      <c r="C100" s="6"/>
      <c r="D100" s="7" t="s">
        <v>23</v>
      </c>
      <c r="E100" s="7"/>
      <c r="F100" s="7"/>
      <c r="G100" s="7"/>
      <c r="H100" s="7"/>
      <c r="I100" s="7"/>
      <c r="J100" s="7"/>
      <c r="K100" s="7"/>
      <c r="L100" s="7"/>
      <c r="M100" s="8"/>
      <c r="T100" s="6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8"/>
    </row>
    <row r="101" spans="3:34" ht="12.75">
      <c r="C101" s="6"/>
      <c r="D101" s="7" t="s">
        <v>24</v>
      </c>
      <c r="E101" s="7"/>
      <c r="F101" s="7"/>
      <c r="G101" s="7"/>
      <c r="H101" s="7"/>
      <c r="I101" s="7"/>
      <c r="J101" s="7"/>
      <c r="K101" s="7"/>
      <c r="L101" s="7"/>
      <c r="M101" s="8"/>
      <c r="T101" s="6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8"/>
    </row>
    <row r="102" spans="3:34" ht="12.75">
      <c r="C102" s="6"/>
      <c r="D102" s="7" t="s">
        <v>25</v>
      </c>
      <c r="E102" s="7"/>
      <c r="F102" s="7"/>
      <c r="G102" s="7"/>
      <c r="H102" s="7"/>
      <c r="I102" s="7"/>
      <c r="J102" s="7"/>
      <c r="K102" s="7"/>
      <c r="L102" s="7"/>
      <c r="M102" s="8"/>
      <c r="T102" s="6" t="s">
        <v>87</v>
      </c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8"/>
    </row>
    <row r="103" spans="3:34" ht="12.75"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8"/>
      <c r="T103" s="6" t="s">
        <v>56</v>
      </c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8"/>
    </row>
    <row r="104" spans="3:34" ht="12.75">
      <c r="C104" s="6"/>
      <c r="D104" s="7" t="s">
        <v>26</v>
      </c>
      <c r="E104" s="7"/>
      <c r="F104" s="7"/>
      <c r="G104" s="7"/>
      <c r="H104" s="7"/>
      <c r="I104" s="7"/>
      <c r="J104" s="7"/>
      <c r="K104" s="7"/>
      <c r="L104" s="7"/>
      <c r="M104" s="8"/>
      <c r="T104" s="6" t="s">
        <v>57</v>
      </c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8"/>
    </row>
    <row r="105" spans="3:34" ht="12.75">
      <c r="C105" s="6"/>
      <c r="D105" s="7"/>
      <c r="E105" s="7"/>
      <c r="F105" s="7"/>
      <c r="G105" s="7"/>
      <c r="H105" s="7"/>
      <c r="I105" s="7"/>
      <c r="J105" s="7"/>
      <c r="K105" s="7"/>
      <c r="L105" s="7"/>
      <c r="M105" s="8"/>
      <c r="T105" s="6" t="s">
        <v>58</v>
      </c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8"/>
    </row>
    <row r="106" spans="3:34" ht="12.75">
      <c r="C106" s="6"/>
      <c r="D106" s="7"/>
      <c r="E106" s="7"/>
      <c r="F106" s="7"/>
      <c r="G106" s="7"/>
      <c r="H106" s="7"/>
      <c r="I106" s="7"/>
      <c r="J106" s="7"/>
      <c r="K106" s="7"/>
      <c r="L106" s="7"/>
      <c r="M106" s="8"/>
      <c r="T106" s="6" t="s">
        <v>88</v>
      </c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8"/>
    </row>
    <row r="107" spans="3:34" ht="12.75">
      <c r="C107" s="6"/>
      <c r="D107" s="7"/>
      <c r="E107" s="7"/>
      <c r="F107" s="7"/>
      <c r="G107" s="7"/>
      <c r="H107" s="7"/>
      <c r="I107" s="7"/>
      <c r="J107" s="7"/>
      <c r="K107" s="7"/>
      <c r="L107" s="7"/>
      <c r="M107" s="8"/>
      <c r="T107" s="6" t="s">
        <v>61</v>
      </c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8"/>
    </row>
    <row r="108" spans="3:34" ht="12.75"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8"/>
      <c r="T108" s="6" t="s">
        <v>62</v>
      </c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8"/>
    </row>
    <row r="109" spans="3:34" ht="12.75"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8"/>
      <c r="T109" s="6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8"/>
    </row>
    <row r="110" spans="3:34" ht="12.75">
      <c r="C110" s="6"/>
      <c r="D110" s="7"/>
      <c r="E110" s="7"/>
      <c r="F110" s="7"/>
      <c r="G110" s="7"/>
      <c r="H110" s="7"/>
      <c r="I110" s="7"/>
      <c r="J110" s="7"/>
      <c r="K110" s="7"/>
      <c r="L110" s="7"/>
      <c r="M110" s="8"/>
      <c r="T110" s="6" t="s">
        <v>89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8"/>
    </row>
    <row r="111" spans="3:34" ht="12.75">
      <c r="C111" s="6"/>
      <c r="D111" s="7"/>
      <c r="E111" s="7"/>
      <c r="F111" s="7"/>
      <c r="G111" s="7"/>
      <c r="H111" s="7"/>
      <c r="I111" s="7"/>
      <c r="J111" s="7"/>
      <c r="K111" s="7"/>
      <c r="L111" s="7"/>
      <c r="M111" s="8"/>
      <c r="T111" s="6" t="s">
        <v>64</v>
      </c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8"/>
    </row>
    <row r="112" spans="3:34" ht="12.75"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8"/>
      <c r="T112" s="6" t="s">
        <v>80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8"/>
    </row>
    <row r="113" spans="3:34" ht="12.75">
      <c r="C113" s="6"/>
      <c r="D113" s="7"/>
      <c r="E113" s="7"/>
      <c r="F113" s="7"/>
      <c r="G113" s="7"/>
      <c r="H113" s="7"/>
      <c r="I113" s="7"/>
      <c r="J113" s="7"/>
      <c r="K113" s="7"/>
      <c r="L113" s="7"/>
      <c r="M113" s="8"/>
      <c r="T113" s="6" t="s">
        <v>81</v>
      </c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8"/>
    </row>
    <row r="114" spans="3:34" ht="12.75"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8"/>
      <c r="T114" s="6" t="s">
        <v>82</v>
      </c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8"/>
    </row>
    <row r="115" spans="3:34" ht="12.75">
      <c r="C115" s="6"/>
      <c r="D115" s="7"/>
      <c r="E115" s="7"/>
      <c r="F115" s="7"/>
      <c r="G115" s="7"/>
      <c r="H115" s="7"/>
      <c r="I115" s="7"/>
      <c r="J115" s="7"/>
      <c r="K115" s="7"/>
      <c r="L115" s="7"/>
      <c r="M115" s="8"/>
      <c r="T115" s="6" t="s">
        <v>83</v>
      </c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8"/>
    </row>
    <row r="116" spans="3:34" ht="13.5" thickBot="1">
      <c r="C116" s="6"/>
      <c r="D116" s="7"/>
      <c r="E116" s="7"/>
      <c r="F116" s="7"/>
      <c r="G116" s="7"/>
      <c r="H116" s="7"/>
      <c r="I116" s="7"/>
      <c r="J116" s="7"/>
      <c r="K116" s="7"/>
      <c r="L116" s="7"/>
      <c r="M116" s="8"/>
      <c r="T116" s="9" t="s">
        <v>69</v>
      </c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1"/>
    </row>
    <row r="117" spans="3:13" ht="12.75"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8"/>
    </row>
    <row r="118" spans="3:13" ht="13.5" thickBot="1">
      <c r="C118" s="6"/>
      <c r="D118" s="7"/>
      <c r="E118" s="7"/>
      <c r="F118" s="7"/>
      <c r="G118" s="7"/>
      <c r="H118" s="7"/>
      <c r="I118" s="7"/>
      <c r="J118" s="7"/>
      <c r="K118" s="7"/>
      <c r="L118" s="7"/>
      <c r="M118" s="8"/>
    </row>
    <row r="119" spans="3:34" ht="12.75">
      <c r="C119" s="6"/>
      <c r="D119" s="7"/>
      <c r="E119" s="7"/>
      <c r="F119" s="7"/>
      <c r="G119" s="7"/>
      <c r="H119" s="7"/>
      <c r="I119" s="7"/>
      <c r="J119" s="7"/>
      <c r="K119" s="7"/>
      <c r="L119" s="7"/>
      <c r="M119" s="8"/>
      <c r="T119" s="3" t="s">
        <v>90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5"/>
    </row>
    <row r="120" spans="3:34" ht="12.75"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8"/>
      <c r="T120" s="6" t="s">
        <v>48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8"/>
    </row>
    <row r="121" spans="3:34" ht="12.75"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8"/>
      <c r="T121" s="6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8"/>
    </row>
    <row r="122" spans="3:34" ht="12.75">
      <c r="C122" s="6"/>
      <c r="D122" s="7"/>
      <c r="E122" s="7"/>
      <c r="F122" s="7"/>
      <c r="G122" s="7"/>
      <c r="H122" s="7"/>
      <c r="I122" s="7"/>
      <c r="J122" s="7"/>
      <c r="K122" s="7"/>
      <c r="L122" s="7"/>
      <c r="M122" s="8"/>
      <c r="T122" s="6" t="s">
        <v>71</v>
      </c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8"/>
    </row>
    <row r="123" spans="3:34" ht="12.75">
      <c r="C123" s="6"/>
      <c r="D123" s="7"/>
      <c r="E123" s="7"/>
      <c r="F123" s="7"/>
      <c r="G123" s="7"/>
      <c r="H123" s="7"/>
      <c r="I123" s="7"/>
      <c r="J123" s="7"/>
      <c r="K123" s="7"/>
      <c r="L123" s="7"/>
      <c r="M123" s="8"/>
      <c r="T123" s="6" t="s">
        <v>91</v>
      </c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8"/>
    </row>
    <row r="124" spans="3:34" ht="12.75">
      <c r="C124" s="6"/>
      <c r="D124" s="7"/>
      <c r="E124" s="7"/>
      <c r="F124" s="7"/>
      <c r="G124" s="7"/>
      <c r="H124" s="7"/>
      <c r="I124" s="7"/>
      <c r="J124" s="7"/>
      <c r="K124" s="7"/>
      <c r="L124" s="7"/>
      <c r="M124" s="8"/>
      <c r="T124" s="6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8"/>
    </row>
    <row r="125" spans="3:34" ht="12.75">
      <c r="C125" s="6"/>
      <c r="D125" s="7"/>
      <c r="E125" s="7"/>
      <c r="F125" s="7"/>
      <c r="G125" s="7"/>
      <c r="H125" s="7"/>
      <c r="I125" s="7"/>
      <c r="J125" s="7"/>
      <c r="K125" s="7"/>
      <c r="L125" s="7"/>
      <c r="M125" s="8"/>
      <c r="T125" s="6" t="s">
        <v>73</v>
      </c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8"/>
    </row>
    <row r="126" spans="3:34" ht="12.75"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8"/>
      <c r="T126" s="6" t="s">
        <v>74</v>
      </c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8"/>
    </row>
    <row r="127" spans="3:34" ht="12.75">
      <c r="C127" s="6"/>
      <c r="D127" s="7"/>
      <c r="E127" s="7"/>
      <c r="F127" s="7"/>
      <c r="G127" s="7"/>
      <c r="H127" s="7"/>
      <c r="I127" s="7"/>
      <c r="J127" s="7"/>
      <c r="K127" s="7"/>
      <c r="L127" s="7"/>
      <c r="M127" s="8"/>
      <c r="T127" s="6" t="s">
        <v>92</v>
      </c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8"/>
    </row>
    <row r="128" spans="3:34" ht="12.75">
      <c r="C128" s="6"/>
      <c r="D128" s="7"/>
      <c r="E128" s="7"/>
      <c r="F128" s="7"/>
      <c r="G128" s="7"/>
      <c r="H128" s="7"/>
      <c r="I128" s="7"/>
      <c r="J128" s="7"/>
      <c r="K128" s="7"/>
      <c r="L128" s="7"/>
      <c r="M128" s="8"/>
      <c r="T128" s="6" t="s">
        <v>93</v>
      </c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8"/>
    </row>
    <row r="129" spans="3:34" ht="12.75">
      <c r="C129" s="6"/>
      <c r="D129" s="7"/>
      <c r="E129" s="7"/>
      <c r="F129" s="7"/>
      <c r="G129" s="7"/>
      <c r="H129" s="7"/>
      <c r="I129" s="7"/>
      <c r="J129" s="7"/>
      <c r="K129" s="7"/>
      <c r="L129" s="7"/>
      <c r="M129" s="8"/>
      <c r="T129" s="6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8"/>
    </row>
    <row r="130" spans="3:34" ht="12.75"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8"/>
      <c r="T130" s="6" t="s">
        <v>94</v>
      </c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8"/>
    </row>
    <row r="131" spans="3:34" ht="12.75">
      <c r="C131" s="6"/>
      <c r="D131" s="7"/>
      <c r="E131" s="7"/>
      <c r="F131" s="7"/>
      <c r="G131" s="7"/>
      <c r="H131" s="7"/>
      <c r="I131" s="7"/>
      <c r="J131" s="7"/>
      <c r="K131" s="7"/>
      <c r="L131" s="7"/>
      <c r="M131" s="8"/>
      <c r="T131" s="6" t="s">
        <v>56</v>
      </c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8"/>
    </row>
    <row r="132" spans="3:34" ht="12.75"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8"/>
      <c r="T132" s="6" t="s">
        <v>57</v>
      </c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8"/>
    </row>
    <row r="133" spans="3:34" ht="12.75">
      <c r="C133" s="6"/>
      <c r="D133" s="7"/>
      <c r="E133" s="7"/>
      <c r="F133" s="7"/>
      <c r="G133" s="7"/>
      <c r="H133" s="7"/>
      <c r="I133" s="7"/>
      <c r="J133" s="7"/>
      <c r="K133" s="7"/>
      <c r="L133" s="7"/>
      <c r="M133" s="8"/>
      <c r="T133" s="6" t="s">
        <v>58</v>
      </c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8"/>
    </row>
    <row r="134" spans="3:34" ht="12.75">
      <c r="C134" s="6"/>
      <c r="D134" s="7"/>
      <c r="E134" s="7"/>
      <c r="F134" s="7"/>
      <c r="G134" s="7"/>
      <c r="H134" s="7"/>
      <c r="I134" s="7"/>
      <c r="J134" s="7"/>
      <c r="K134" s="7"/>
      <c r="L134" s="7"/>
      <c r="M134" s="8"/>
      <c r="T134" s="6" t="s">
        <v>78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8"/>
    </row>
    <row r="135" spans="3:34" ht="12.75">
      <c r="C135" s="6"/>
      <c r="D135" s="7"/>
      <c r="E135" s="7"/>
      <c r="F135" s="7"/>
      <c r="G135" s="7"/>
      <c r="H135" s="7"/>
      <c r="I135" s="7"/>
      <c r="J135" s="7"/>
      <c r="K135" s="7"/>
      <c r="L135" s="7"/>
      <c r="M135" s="8"/>
      <c r="T135" s="6" t="s">
        <v>61</v>
      </c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8"/>
    </row>
    <row r="136" spans="3:34" ht="12.75">
      <c r="C136" s="6"/>
      <c r="D136" s="7"/>
      <c r="E136" s="7"/>
      <c r="F136" s="7"/>
      <c r="G136" s="7"/>
      <c r="H136" s="7"/>
      <c r="I136" s="7"/>
      <c r="J136" s="7"/>
      <c r="K136" s="7"/>
      <c r="L136" s="7"/>
      <c r="M136" s="8"/>
      <c r="T136" s="6" t="s">
        <v>62</v>
      </c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8"/>
    </row>
    <row r="137" spans="3:34" ht="12.75">
      <c r="C137" s="6"/>
      <c r="D137" s="7" t="s">
        <v>27</v>
      </c>
      <c r="E137" s="7"/>
      <c r="F137" s="7"/>
      <c r="G137" s="7"/>
      <c r="H137" s="7"/>
      <c r="I137" s="7"/>
      <c r="J137" s="7"/>
      <c r="K137" s="7"/>
      <c r="L137" s="7"/>
      <c r="M137" s="8"/>
      <c r="T137" s="6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8"/>
    </row>
    <row r="138" spans="3:34" ht="12.75">
      <c r="C138" s="6"/>
      <c r="D138" s="7" t="s">
        <v>28</v>
      </c>
      <c r="E138" s="7"/>
      <c r="F138" s="7"/>
      <c r="G138" s="7"/>
      <c r="H138" s="7"/>
      <c r="I138" s="7"/>
      <c r="J138" s="7"/>
      <c r="K138" s="7"/>
      <c r="L138" s="7"/>
      <c r="M138" s="8"/>
      <c r="T138" s="6" t="s">
        <v>95</v>
      </c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8"/>
    </row>
    <row r="139" spans="3:34" ht="12.75">
      <c r="C139" s="6"/>
      <c r="D139" s="7" t="s">
        <v>29</v>
      </c>
      <c r="E139" s="7"/>
      <c r="F139" s="7"/>
      <c r="G139" s="7"/>
      <c r="H139" s="7"/>
      <c r="I139" s="7"/>
      <c r="J139" s="7"/>
      <c r="K139" s="7"/>
      <c r="L139" s="7"/>
      <c r="M139" s="8"/>
      <c r="T139" s="6" t="s">
        <v>64</v>
      </c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8"/>
    </row>
    <row r="140" spans="3:34" ht="12.75">
      <c r="C140" s="6"/>
      <c r="D140" s="7" t="s">
        <v>30</v>
      </c>
      <c r="E140" s="7"/>
      <c r="F140" s="7"/>
      <c r="G140" s="7"/>
      <c r="H140" s="7"/>
      <c r="I140" s="7"/>
      <c r="J140" s="7"/>
      <c r="K140" s="7"/>
      <c r="L140" s="7"/>
      <c r="M140" s="8"/>
      <c r="T140" s="6" t="s">
        <v>96</v>
      </c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8"/>
    </row>
    <row r="141" spans="3:34" ht="12.75">
      <c r="C141" s="6"/>
      <c r="D141" s="7" t="s">
        <v>31</v>
      </c>
      <c r="E141" s="7"/>
      <c r="F141" s="7"/>
      <c r="G141" s="7"/>
      <c r="H141" s="7"/>
      <c r="I141" s="7"/>
      <c r="J141" s="7"/>
      <c r="K141" s="7"/>
      <c r="L141" s="7"/>
      <c r="M141" s="8"/>
      <c r="T141" s="6" t="s">
        <v>97</v>
      </c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8"/>
    </row>
    <row r="142" spans="3:34" ht="12.75">
      <c r="C142" s="6"/>
      <c r="D142" s="7" t="s">
        <v>32</v>
      </c>
      <c r="E142" s="7"/>
      <c r="F142" s="7"/>
      <c r="G142" s="7"/>
      <c r="H142" s="7"/>
      <c r="I142" s="7"/>
      <c r="J142" s="7"/>
      <c r="K142" s="7"/>
      <c r="L142" s="7"/>
      <c r="M142" s="8"/>
      <c r="T142" s="6" t="s">
        <v>98</v>
      </c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8"/>
    </row>
    <row r="143" spans="3:34" ht="12.75">
      <c r="C143" s="6"/>
      <c r="D143" s="7" t="s">
        <v>33</v>
      </c>
      <c r="E143" s="7"/>
      <c r="F143" s="7"/>
      <c r="G143" s="7"/>
      <c r="H143" s="7"/>
      <c r="I143" s="7"/>
      <c r="J143" s="7"/>
      <c r="K143" s="7"/>
      <c r="L143" s="7"/>
      <c r="M143" s="8"/>
      <c r="T143" s="6" t="s">
        <v>99</v>
      </c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8"/>
    </row>
    <row r="144" spans="3:34" ht="12.75">
      <c r="C144" s="6"/>
      <c r="D144" s="7" t="s">
        <v>34</v>
      </c>
      <c r="E144" s="7"/>
      <c r="F144" s="7"/>
      <c r="G144" s="7"/>
      <c r="H144" s="7"/>
      <c r="I144" s="7"/>
      <c r="J144" s="7"/>
      <c r="K144" s="7"/>
      <c r="L144" s="7"/>
      <c r="M144" s="8"/>
      <c r="T144" s="6" t="s">
        <v>100</v>
      </c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8"/>
    </row>
    <row r="145" spans="3:34" ht="12.75">
      <c r="C145" s="6"/>
      <c r="D145" s="7" t="s">
        <v>35</v>
      </c>
      <c r="E145" s="7"/>
      <c r="F145" s="7"/>
      <c r="G145" s="7"/>
      <c r="H145" s="7"/>
      <c r="I145" s="7"/>
      <c r="J145" s="7"/>
      <c r="K145" s="7"/>
      <c r="L145" s="7"/>
      <c r="M145" s="8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8"/>
    </row>
    <row r="146" spans="3:34" ht="12.75">
      <c r="C146" s="6"/>
      <c r="D146" s="7" t="s">
        <v>36</v>
      </c>
      <c r="E146" s="7"/>
      <c r="F146" s="7"/>
      <c r="G146" s="7"/>
      <c r="H146" s="7"/>
      <c r="I146" s="7"/>
      <c r="J146" s="7"/>
      <c r="K146" s="7"/>
      <c r="L146" s="7"/>
      <c r="M146" s="8"/>
      <c r="T146" s="6" t="s">
        <v>101</v>
      </c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8"/>
    </row>
    <row r="147" spans="3:34" ht="12.75">
      <c r="C147" s="6"/>
      <c r="D147" s="7" t="s">
        <v>37</v>
      </c>
      <c r="E147" s="7"/>
      <c r="F147" s="7"/>
      <c r="G147" s="7"/>
      <c r="H147" s="7"/>
      <c r="I147" s="7"/>
      <c r="J147" s="7"/>
      <c r="K147" s="7"/>
      <c r="L147" s="7"/>
      <c r="M147" s="8"/>
      <c r="T147" s="6" t="s">
        <v>64</v>
      </c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8"/>
    </row>
    <row r="148" spans="3:34" ht="12.75">
      <c r="C148" s="6"/>
      <c r="D148" s="7" t="s">
        <v>38</v>
      </c>
      <c r="E148" s="7"/>
      <c r="F148" s="7"/>
      <c r="G148" s="7"/>
      <c r="H148" s="7"/>
      <c r="I148" s="7"/>
      <c r="J148" s="7"/>
      <c r="K148" s="7"/>
      <c r="L148" s="7"/>
      <c r="M148" s="8"/>
      <c r="T148" s="6" t="s">
        <v>102</v>
      </c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8"/>
    </row>
    <row r="149" spans="3:34" ht="12.75">
      <c r="C149" s="6"/>
      <c r="D149" s="7" t="s">
        <v>39</v>
      </c>
      <c r="E149" s="7"/>
      <c r="F149" s="7"/>
      <c r="G149" s="7"/>
      <c r="H149" s="7"/>
      <c r="I149" s="7"/>
      <c r="J149" s="7"/>
      <c r="K149" s="7"/>
      <c r="L149" s="7"/>
      <c r="M149" s="8"/>
      <c r="T149" s="6" t="s">
        <v>103</v>
      </c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8"/>
    </row>
    <row r="150" spans="3:34" ht="12.75"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8"/>
      <c r="T150" s="6" t="s">
        <v>104</v>
      </c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8"/>
    </row>
    <row r="151" spans="3:34" ht="12.75">
      <c r="C151" s="6"/>
      <c r="D151" s="7" t="s">
        <v>40</v>
      </c>
      <c r="E151" s="7"/>
      <c r="F151" s="7"/>
      <c r="G151" s="7"/>
      <c r="H151" s="7"/>
      <c r="I151" s="7"/>
      <c r="J151" s="7"/>
      <c r="K151" s="7"/>
      <c r="L151" s="7"/>
      <c r="M151" s="8"/>
      <c r="T151" s="6" t="s">
        <v>99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8"/>
    </row>
    <row r="152" spans="3:34" ht="12.75">
      <c r="C152" s="6"/>
      <c r="D152" s="7" t="s">
        <v>41</v>
      </c>
      <c r="E152" s="7"/>
      <c r="F152" s="7"/>
      <c r="G152" s="7"/>
      <c r="H152" s="7"/>
      <c r="I152" s="7"/>
      <c r="J152" s="7"/>
      <c r="K152" s="7"/>
      <c r="L152" s="7"/>
      <c r="M152" s="8"/>
      <c r="T152" s="6" t="s">
        <v>100</v>
      </c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8"/>
    </row>
    <row r="153" spans="3:34" ht="12.75">
      <c r="C153" s="6"/>
      <c r="D153" s="7" t="s">
        <v>42</v>
      </c>
      <c r="E153" s="7"/>
      <c r="F153" s="7"/>
      <c r="G153" s="7"/>
      <c r="H153" s="7"/>
      <c r="I153" s="7"/>
      <c r="J153" s="7"/>
      <c r="K153" s="7"/>
      <c r="L153" s="7"/>
      <c r="M153" s="8"/>
      <c r="T153" s="6" t="s">
        <v>105</v>
      </c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8"/>
    </row>
    <row r="154" spans="3:34" ht="12.75">
      <c r="C154" s="6"/>
      <c r="D154" s="7" t="s">
        <v>43</v>
      </c>
      <c r="E154" s="7"/>
      <c r="F154" s="7"/>
      <c r="G154" s="7"/>
      <c r="H154" s="7"/>
      <c r="I154" s="7"/>
      <c r="J154" s="7"/>
      <c r="K154" s="7"/>
      <c r="L154" s="7"/>
      <c r="M154" s="8"/>
      <c r="T154" s="6" t="s">
        <v>106</v>
      </c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8"/>
    </row>
    <row r="155" spans="3:34" ht="12.75">
      <c r="C155" s="6"/>
      <c r="D155" s="7" t="s">
        <v>44</v>
      </c>
      <c r="E155" s="7"/>
      <c r="F155" s="7"/>
      <c r="G155" s="7"/>
      <c r="H155" s="7"/>
      <c r="I155" s="7"/>
      <c r="J155" s="7"/>
      <c r="K155" s="7"/>
      <c r="L155" s="7"/>
      <c r="M155" s="8"/>
      <c r="T155" s="6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8"/>
    </row>
    <row r="156" spans="3:34" ht="12.75">
      <c r="C156" s="6"/>
      <c r="D156" s="7" t="s">
        <v>45</v>
      </c>
      <c r="E156" s="7"/>
      <c r="F156" s="7"/>
      <c r="G156" s="7"/>
      <c r="H156" s="7"/>
      <c r="I156" s="7"/>
      <c r="J156" s="7"/>
      <c r="K156" s="7"/>
      <c r="L156" s="7"/>
      <c r="M156" s="8"/>
      <c r="T156" s="6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8"/>
    </row>
    <row r="157" spans="3:34" ht="12.75">
      <c r="C157" s="6"/>
      <c r="D157" s="7" t="s">
        <v>46</v>
      </c>
      <c r="E157" s="7"/>
      <c r="F157" s="7"/>
      <c r="G157" s="7"/>
      <c r="H157" s="7"/>
      <c r="I157" s="7"/>
      <c r="J157" s="7"/>
      <c r="K157" s="7"/>
      <c r="L157" s="7"/>
      <c r="M157" s="8"/>
      <c r="T157" s="6" t="s">
        <v>71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8"/>
    </row>
    <row r="158" spans="3:34" ht="12.75"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8"/>
      <c r="T158" s="6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8"/>
    </row>
    <row r="159" spans="3:34" ht="12.75"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8"/>
      <c r="T159" s="6" t="s">
        <v>107</v>
      </c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8"/>
    </row>
    <row r="160" spans="3:34" ht="13.5" thickBot="1">
      <c r="C160" s="9"/>
      <c r="D160" s="10"/>
      <c r="E160" s="10"/>
      <c r="F160" s="10"/>
      <c r="G160" s="10"/>
      <c r="H160" s="10"/>
      <c r="I160" s="10"/>
      <c r="J160" s="10"/>
      <c r="K160" s="10"/>
      <c r="L160" s="10"/>
      <c r="M160" s="11"/>
      <c r="T160" s="6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8"/>
    </row>
    <row r="161" spans="20:34" ht="12.75">
      <c r="T161" s="6" t="s">
        <v>108</v>
      </c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8"/>
    </row>
    <row r="162" spans="20:34" ht="12.75">
      <c r="T162" s="6" t="s">
        <v>109</v>
      </c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8"/>
    </row>
    <row r="163" spans="20:34" ht="12.75">
      <c r="T163" s="6" t="s">
        <v>110</v>
      </c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8"/>
    </row>
    <row r="164" spans="20:34" ht="12.75">
      <c r="T164" s="6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8"/>
    </row>
    <row r="165" spans="20:34" ht="12.75">
      <c r="T165" s="6" t="s">
        <v>111</v>
      </c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8"/>
    </row>
    <row r="166" spans="20:34" ht="12.75">
      <c r="T166" s="6" t="s">
        <v>56</v>
      </c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8"/>
    </row>
    <row r="167" spans="20:34" ht="12.75">
      <c r="T167" s="6" t="s">
        <v>57</v>
      </c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8"/>
    </row>
    <row r="168" spans="20:34" ht="12.75">
      <c r="T168" s="6" t="s">
        <v>58</v>
      </c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8"/>
    </row>
    <row r="169" spans="20:34" ht="12.75">
      <c r="T169" s="6" t="s">
        <v>78</v>
      </c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8"/>
    </row>
    <row r="170" spans="20:34" ht="12.75">
      <c r="T170" s="6" t="s">
        <v>61</v>
      </c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8"/>
    </row>
    <row r="171" spans="20:34" ht="12.75">
      <c r="T171" s="6" t="s">
        <v>62</v>
      </c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8"/>
    </row>
    <row r="172" spans="20:34" ht="12.75">
      <c r="T172" s="6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8"/>
    </row>
    <row r="173" spans="20:34" ht="12.75">
      <c r="T173" s="6" t="s">
        <v>112</v>
      </c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8"/>
    </row>
    <row r="174" spans="20:34" ht="12.75">
      <c r="T174" s="6" t="s">
        <v>64</v>
      </c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8"/>
    </row>
    <row r="175" spans="20:34" ht="12.75">
      <c r="T175" s="6" t="s">
        <v>96</v>
      </c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8"/>
    </row>
    <row r="176" spans="20:34" ht="12.75">
      <c r="T176" s="6" t="s">
        <v>97</v>
      </c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8"/>
    </row>
    <row r="177" spans="20:34" ht="12.75">
      <c r="T177" s="6" t="s">
        <v>98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8"/>
    </row>
    <row r="178" spans="20:34" ht="12.75">
      <c r="T178" s="6" t="s">
        <v>99</v>
      </c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8"/>
    </row>
    <row r="179" spans="20:34" ht="12.75">
      <c r="T179" s="6" t="s">
        <v>100</v>
      </c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8"/>
    </row>
    <row r="180" spans="20:34" ht="12.75">
      <c r="T180" s="6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8"/>
    </row>
    <row r="181" spans="20:34" ht="12.75">
      <c r="T181" s="6" t="s">
        <v>113</v>
      </c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8"/>
    </row>
    <row r="182" spans="20:34" ht="12.75">
      <c r="T182" s="6" t="s">
        <v>64</v>
      </c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8"/>
    </row>
    <row r="183" spans="20:34" ht="12.75">
      <c r="T183" s="6" t="s">
        <v>102</v>
      </c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8"/>
    </row>
    <row r="184" spans="20:34" ht="12.75">
      <c r="T184" s="6" t="s">
        <v>103</v>
      </c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8"/>
    </row>
    <row r="185" spans="20:34" ht="12.75">
      <c r="T185" s="6" t="s">
        <v>104</v>
      </c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8"/>
    </row>
    <row r="186" spans="20:34" ht="12.75">
      <c r="T186" s="6" t="s">
        <v>99</v>
      </c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8"/>
    </row>
    <row r="187" spans="20:34" ht="12.75">
      <c r="T187" s="6" t="s">
        <v>100</v>
      </c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8"/>
    </row>
    <row r="188" spans="20:34" ht="12.75">
      <c r="T188" s="6" t="s">
        <v>105</v>
      </c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8"/>
    </row>
    <row r="189" spans="20:34" ht="12.75">
      <c r="T189" s="6" t="s">
        <v>106</v>
      </c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8"/>
    </row>
    <row r="190" spans="20:34" ht="12.75">
      <c r="T190" s="6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8"/>
    </row>
    <row r="191" spans="20:34" ht="12.75">
      <c r="T191" s="6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8"/>
    </row>
    <row r="192" spans="20:34" ht="12.75">
      <c r="T192" s="6" t="s">
        <v>71</v>
      </c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8"/>
    </row>
    <row r="193" spans="20:34" ht="12.75">
      <c r="T193" s="6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8"/>
    </row>
    <row r="194" spans="20:34" ht="12.75">
      <c r="T194" s="6" t="s">
        <v>114</v>
      </c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8"/>
    </row>
    <row r="195" spans="20:34" ht="12.75">
      <c r="T195" s="6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8"/>
    </row>
    <row r="196" spans="20:34" ht="12.75">
      <c r="T196" s="6" t="s">
        <v>115</v>
      </c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8"/>
    </row>
    <row r="197" spans="20:34" ht="12.75">
      <c r="T197" s="6" t="s">
        <v>116</v>
      </c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8"/>
    </row>
    <row r="198" spans="20:34" ht="12.75">
      <c r="T198" s="6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8"/>
    </row>
    <row r="199" spans="20:34" ht="12.75">
      <c r="T199" s="6" t="s">
        <v>117</v>
      </c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8"/>
    </row>
    <row r="200" spans="20:34" ht="12.75">
      <c r="T200" s="6" t="s">
        <v>56</v>
      </c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8"/>
    </row>
    <row r="201" spans="20:34" ht="12.75">
      <c r="T201" s="6" t="s">
        <v>118</v>
      </c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8"/>
    </row>
    <row r="202" spans="20:34" ht="12.75">
      <c r="T202" s="6" t="s">
        <v>61</v>
      </c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8"/>
    </row>
    <row r="203" spans="20:34" ht="12.75">
      <c r="T203" s="6" t="s">
        <v>119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8"/>
    </row>
    <row r="204" spans="20:34" ht="12.75">
      <c r="T204" s="6" t="s">
        <v>120</v>
      </c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8"/>
    </row>
    <row r="205" spans="20:34" ht="12.75">
      <c r="T205" s="6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8"/>
    </row>
    <row r="206" spans="20:34" ht="12.75">
      <c r="T206" s="6" t="s">
        <v>121</v>
      </c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8"/>
    </row>
    <row r="207" spans="20:34" ht="12.75">
      <c r="T207" s="6" t="s">
        <v>64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8"/>
    </row>
    <row r="208" spans="20:34" ht="12.75">
      <c r="T208" s="6" t="s">
        <v>122</v>
      </c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8"/>
    </row>
    <row r="209" spans="20:34" ht="12.75">
      <c r="T209" s="6" t="s">
        <v>123</v>
      </c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8"/>
    </row>
    <row r="210" spans="20:34" ht="12.75">
      <c r="T210" s="6" t="s">
        <v>124</v>
      </c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8"/>
    </row>
    <row r="211" spans="20:34" ht="12.75">
      <c r="T211" s="6" t="s">
        <v>125</v>
      </c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8"/>
    </row>
    <row r="212" spans="20:34" ht="12.75">
      <c r="T212" s="6" t="s">
        <v>126</v>
      </c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8"/>
    </row>
    <row r="213" spans="20:34" ht="12.75">
      <c r="T213" s="6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8"/>
    </row>
    <row r="214" spans="20:34" ht="12.75">
      <c r="T214" s="6" t="s">
        <v>127</v>
      </c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8"/>
    </row>
    <row r="215" spans="20:34" ht="12.75">
      <c r="T215" s="6" t="s">
        <v>64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8"/>
    </row>
    <row r="216" spans="20:34" ht="12.75">
      <c r="T216" s="6" t="s">
        <v>128</v>
      </c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8"/>
    </row>
    <row r="217" spans="20:34" ht="12.75">
      <c r="T217" s="6" t="s">
        <v>123</v>
      </c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8"/>
    </row>
    <row r="218" spans="20:34" ht="12.75">
      <c r="T218" s="6" t="s">
        <v>129</v>
      </c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8"/>
    </row>
    <row r="219" spans="20:34" ht="12.75">
      <c r="T219" s="6" t="s">
        <v>125</v>
      </c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8"/>
    </row>
    <row r="220" spans="20:34" ht="13.5" thickBot="1">
      <c r="T220" s="9" t="s">
        <v>126</v>
      </c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1"/>
    </row>
    <row r="223" ht="13.5" thickBot="1"/>
    <row r="224" spans="20:34" ht="12.75">
      <c r="T224" s="3" t="s">
        <v>130</v>
      </c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5"/>
    </row>
    <row r="225" spans="20:34" ht="12.75">
      <c r="T225" s="6" t="s">
        <v>48</v>
      </c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8"/>
    </row>
    <row r="226" spans="20:34" ht="12.75">
      <c r="T226" s="6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8"/>
    </row>
    <row r="227" spans="20:34" ht="12.75">
      <c r="T227" s="6" t="s">
        <v>71</v>
      </c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8"/>
    </row>
    <row r="228" spans="20:34" ht="12.75">
      <c r="T228" s="6" t="s">
        <v>131</v>
      </c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8"/>
    </row>
    <row r="229" spans="20:34" ht="12.75">
      <c r="T229" s="6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8"/>
    </row>
    <row r="230" spans="20:34" ht="12.75">
      <c r="T230" s="6" t="s">
        <v>132</v>
      </c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8"/>
    </row>
    <row r="231" spans="20:34" ht="12.75">
      <c r="T231" s="6" t="s">
        <v>133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8"/>
    </row>
    <row r="232" spans="20:34" ht="12.75">
      <c r="T232" s="6" t="s">
        <v>134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8"/>
    </row>
    <row r="233" spans="20:34" ht="12.75">
      <c r="T233" s="6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8"/>
    </row>
    <row r="234" spans="20:34" ht="12.75">
      <c r="T234" s="6" t="s">
        <v>135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8"/>
    </row>
    <row r="235" spans="20:34" ht="12.75">
      <c r="T235" s="6" t="s">
        <v>56</v>
      </c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8"/>
    </row>
    <row r="236" spans="20:34" ht="12.75">
      <c r="T236" s="6" t="s">
        <v>136</v>
      </c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8"/>
    </row>
    <row r="237" spans="20:34" ht="12.75">
      <c r="T237" s="6" t="s">
        <v>137</v>
      </c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8"/>
    </row>
    <row r="238" spans="20:34" ht="12.75">
      <c r="T238" s="6" t="s">
        <v>78</v>
      </c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8"/>
    </row>
    <row r="239" spans="20:34" ht="12.75">
      <c r="T239" s="6" t="s">
        <v>61</v>
      </c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8"/>
    </row>
    <row r="240" spans="20:34" ht="12.75">
      <c r="T240" s="6" t="s">
        <v>62</v>
      </c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8"/>
    </row>
    <row r="241" spans="20:34" ht="12.75">
      <c r="T241" s="6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8"/>
    </row>
    <row r="242" spans="20:34" ht="12.75">
      <c r="T242" s="6" t="s">
        <v>138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8"/>
    </row>
    <row r="243" spans="20:34" ht="12.75">
      <c r="T243" s="6" t="s">
        <v>64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8"/>
    </row>
    <row r="244" spans="20:34" ht="12.75">
      <c r="T244" s="6" t="s">
        <v>139</v>
      </c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8"/>
    </row>
    <row r="245" spans="20:34" ht="12.75">
      <c r="T245" s="6" t="s">
        <v>140</v>
      </c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8"/>
    </row>
    <row r="246" spans="20:34" ht="12.75">
      <c r="T246" s="6" t="s">
        <v>104</v>
      </c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8"/>
    </row>
    <row r="247" spans="20:34" ht="12.75">
      <c r="T247" s="6" t="s">
        <v>141</v>
      </c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8"/>
    </row>
    <row r="248" spans="20:34" ht="12.75">
      <c r="T248" s="6" t="s">
        <v>142</v>
      </c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8"/>
    </row>
    <row r="249" spans="20:34" ht="12.75">
      <c r="T249" s="6" t="s">
        <v>105</v>
      </c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8"/>
    </row>
    <row r="250" spans="20:34" ht="13.5" thickBot="1">
      <c r="T250" s="9" t="s">
        <v>143</v>
      </c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1"/>
    </row>
  </sheetData>
  <sheetProtection/>
  <printOptions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</cp:lastModifiedBy>
  <cp:lastPrinted>2014-08-06T11:28:34Z</cp:lastPrinted>
  <dcterms:created xsi:type="dcterms:W3CDTF">2008-03-24T15:20:32Z</dcterms:created>
  <dcterms:modified xsi:type="dcterms:W3CDTF">2015-09-16T11:06:36Z</dcterms:modified>
  <cp:category/>
  <cp:version/>
  <cp:contentType/>
  <cp:contentStatus/>
</cp:coreProperties>
</file>